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96" tabRatio="884" activeTab="0"/>
  </bookViews>
  <sheets>
    <sheet name="виды работ  (2)" sheetId="1" r:id="rId1"/>
    <sheet name="характеристики мкд" sheetId="2" r:id="rId2"/>
  </sheets>
  <definedNames>
    <definedName name="_xlnm.Print_Titles" localSheetId="0">'виды работ  (2)'!$8:$8</definedName>
    <definedName name="_xlnm.Print_Area" localSheetId="0">'виды работ  (2)'!$A$1:$AA$20</definedName>
    <definedName name="_xlnm.Print_Area" localSheetId="1">'характеристики мкд'!$A$1:$T$21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18" authorId="0">
      <text>
        <r>
          <rPr>
            <b/>
            <sz val="8"/>
            <rFont val="Tahoma"/>
            <family val="0"/>
          </rPr>
          <t xml:space="preserve">Автор:
</t>
        </r>
      </text>
    </comment>
    <comment ref="E18" authorId="0">
      <text>
        <r>
          <rPr>
            <b/>
            <sz val="8"/>
            <rFont val="Tahoma"/>
            <family val="0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<sst xmlns="http://schemas.openxmlformats.org/spreadsheetml/2006/main" count="168" uniqueCount="76">
  <si>
    <t>Адрес МКД</t>
  </si>
  <si>
    <t>Тосненский район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</si>
  <si>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</si>
  <si>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</si>
  <si>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</si>
  <si>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</si>
  <si>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</si>
  <si>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</si>
  <si>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</si>
  <si>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</si>
  <si>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</si>
  <si>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</si>
  <si>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</si>
  <si>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</si>
  <si>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</si>
  <si>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</si>
  <si>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</si>
  <si>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</si>
  <si>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</si>
  <si>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</si>
  <si>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</si>
  <si>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</si>
  <si>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</si>
  <si>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</si>
  <si>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</si>
  <si>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</si>
  <si>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</si>
  <si>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Кирпич</t>
  </si>
  <si>
    <t>х</t>
  </si>
  <si>
    <t xml:space="preserve">Панель </t>
  </si>
  <si>
    <t>Г. Никольское, ул. Западная, д. 4</t>
  </si>
  <si>
    <t>Г. Никольское, ул. Зеленая, д. 18</t>
  </si>
  <si>
    <t>Г. Никольское, ул. Комсомольская, д. 18</t>
  </si>
  <si>
    <t>Г. Никольское, ул. Первомайская, д. 3</t>
  </si>
  <si>
    <t>Г. Никольское, ул. Школьная, д. 9</t>
  </si>
  <si>
    <t>Г. Никольское, ул. Октябрьская, д. 1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</si>
  <si>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</si>
  <si>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</si>
  <si>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</si>
  <si>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</si>
  <si>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</si>
  <si>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</si>
  <si>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</si>
  <si>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</si>
  <si>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</si>
  <si>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</si>
  <si>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</si>
  <si>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Проектные работы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</si>
  <si>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</si>
  <si>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</si>
  <si>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</si>
  <si>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</si>
  <si>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</si>
  <si>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</si>
  <si>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</si>
  <si>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</si>
  <si>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</si>
  <si>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</si>
  <si>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</si>
  <si>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Итого по муниципальному образованию</t>
  </si>
  <si>
    <t>Муниципальное образование Никольское городское поселение</t>
  </si>
  <si>
    <t>Осуществление строительного контроля</t>
  </si>
  <si>
    <t>II. Реестр многоквартирных домов, которые подлежат капитальному ремонту в 2017 году</t>
  </si>
  <si>
    <t>электрика</t>
  </si>
  <si>
    <t>I. Перечень многоквратирных домов, которые подлежат капитальному ремонту в 2017 году</t>
  </si>
  <si>
    <t>крыша</t>
  </si>
  <si>
    <t>подвал</t>
  </si>
  <si>
    <t>РО</t>
  </si>
  <si>
    <t>электрика,тепло,хвс,гвс,водоотведение</t>
  </si>
  <si>
    <t>тепло,хвс,гвс,водоотведение</t>
  </si>
  <si>
    <t>30.12.2018</t>
  </si>
  <si>
    <t>ИТОГО по Никольскому ГП</t>
  </si>
  <si>
    <t>ИТОГО по Никольскому ГП со строительным контролем</t>
  </si>
  <si>
    <t>Итого по Никольскому ГП со строительным контролем</t>
  </si>
  <si>
    <t>V</t>
  </si>
  <si>
    <t>Краткосрочный план реализации в 2017 году Региональной программы капитального ремонта общего имущества в многоквартирных домах, расположенных на территории Ленинградской области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</si>
</sst>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###\ ###\ ###\ ##0"/>
    <numFmt numFmtId="178" formatCode="###\ ###\ ###\ ##0.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0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10" xfId="64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horizontal="right" vertical="center" inden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Alignment="1">
      <alignment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vertical="center"/>
    </xf>
    <xf numFmtId="173" fontId="6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right" vertical="center" indent="1"/>
    </xf>
    <xf numFmtId="4" fontId="9" fillId="33" borderId="0" xfId="0" applyNumberFormat="1" applyFont="1" applyFill="1" applyAlignment="1">
      <alignment horizontal="right" vertical="center" indent="1"/>
    </xf>
    <xf numFmtId="4" fontId="7" fillId="33" borderId="0" xfId="0" applyNumberFormat="1" applyFont="1" applyFill="1" applyAlignment="1">
      <alignment horizontal="right" vertical="center" inden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 inden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 inden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4" fontId="10" fillId="0" borderId="0" xfId="0" applyNumberFormat="1" applyFont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12" fillId="0" borderId="10" xfId="35" applyFont="1" applyFill="1" applyBorder="1" applyAlignment="1">
      <alignment wrapText="1"/>
      <protection/>
    </xf>
    <xf numFmtId="0" fontId="12" fillId="0" borderId="10" xfId="35" applyFont="1" applyFill="1" applyBorder="1" applyAlignment="1">
      <alignment/>
      <protection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12" fillId="34" borderId="10" xfId="35" applyFont="1" applyFill="1" applyBorder="1" applyAlignment="1">
      <alignment wrapText="1"/>
      <protection/>
    </xf>
    <xf numFmtId="4" fontId="12" fillId="34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0" fontId="12" fillId="34" borderId="10" xfId="35" applyFont="1" applyFill="1" applyBorder="1" applyAlignment="1">
      <alignment/>
      <protection/>
    </xf>
    <xf numFmtId="4" fontId="16" fillId="33" borderId="0" xfId="0" applyNumberFormat="1" applyFont="1" applyFill="1" applyBorder="1" applyAlignment="1">
      <alignment vertical="center"/>
    </xf>
    <xf numFmtId="4" fontId="16" fillId="33" borderId="0" xfId="0" applyNumberFormat="1" applyFont="1" applyFill="1" applyAlignment="1">
      <alignment vertical="center"/>
    </xf>
    <xf numFmtId="4" fontId="16" fillId="34" borderId="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4" fontId="6" fillId="33" borderId="10" xfId="0" applyNumberFormat="1" applyFont="1" applyFill="1" applyBorder="1" applyAlignment="1">
      <alignment horizontal="left" vertical="center" wrapText="1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5" xfId="0" applyNumberFormat="1" applyFont="1" applyFill="1" applyBorder="1" applyAlignment="1">
      <alignment horizontal="left" vertical="center"/>
    </xf>
    <xf numFmtId="4" fontId="5" fillId="33" borderId="16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64" applyFont="1" applyFill="1" applyBorder="1" applyAlignment="1">
      <alignment horizontal="center" vertical="center" textRotation="90" wrapText="1"/>
      <protection/>
    </xf>
    <xf numFmtId="0" fontId="11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</cellXfs>
  <cellStyles count="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2 2" xfId="35"/>
    <cellStyle name="Excel Built-in Normal 3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0 3" xfId="60"/>
    <cellStyle name="Обычный 11" xfId="61"/>
    <cellStyle name="Обычный 12" xfId="62"/>
    <cellStyle name="Обычный 13" xfId="63"/>
    <cellStyle name="Обычный 2" xfId="64"/>
    <cellStyle name="Обычный 2 2" xfId="65"/>
    <cellStyle name="Обычный 2 2 2" xfId="66"/>
    <cellStyle name="Обычный 2 3" xfId="67"/>
    <cellStyle name="Обычный 2 4" xfId="68"/>
    <cellStyle name="Обычный 3" xfId="69"/>
    <cellStyle name="Обычный 3 2" xfId="70"/>
    <cellStyle name="Обычный 3 2 2" xfId="71"/>
    <cellStyle name="Обычный 3 3" xfId="72"/>
    <cellStyle name="Обычный 3 4" xfId="73"/>
    <cellStyle name="Обычный 3 5" xfId="74"/>
    <cellStyle name="Обычный 4" xfId="75"/>
    <cellStyle name="Обычный 4 2" xfId="76"/>
    <cellStyle name="Обычный 4 3" xfId="77"/>
    <cellStyle name="Обычный 4 4" xfId="78"/>
    <cellStyle name="Обычный 4 5" xfId="79"/>
    <cellStyle name="Обычный 5" xfId="80"/>
    <cellStyle name="Обычный 5 2" xfId="81"/>
    <cellStyle name="Обычный 6" xfId="82"/>
    <cellStyle name="Обычный 6 2" xfId="83"/>
    <cellStyle name="Обычный 6 3" xfId="84"/>
    <cellStyle name="Обычный 6 4" xfId="85"/>
    <cellStyle name="Обычный 6 5" xfId="86"/>
    <cellStyle name="Обычный 7" xfId="87"/>
    <cellStyle name="Обычный 7 2" xfId="88"/>
    <cellStyle name="Обычный 7 3" xfId="89"/>
    <cellStyle name="Обычный 7 4" xfId="90"/>
    <cellStyle name="Обычный 7 5" xfId="91"/>
    <cellStyle name="Обычный 8" xfId="92"/>
    <cellStyle name="Обычный 8 2" xfId="93"/>
    <cellStyle name="Обычный 9" xfId="94"/>
    <cellStyle name="Обычный 9 2" xfId="95"/>
    <cellStyle name="Обычный 9 3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Финансовый 2" xfId="106"/>
    <cellStyle name="Финансовый 3" xfId="107"/>
    <cellStyle name="Хороший" xfId="1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tabSelected="1" view="pageBreakPreview" zoomScale="90" zoomScaleNormal="9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" sqref="C3:C7"/>
    </sheetView>
  </sheetViews>
  <sheetFormatPr defaultColWidth="9.140625" defaultRowHeight="15"/>
  <cols>
    <col min="1" max="2" width="5.00390625" style="27" customWidth="1"/>
    <col min="3" max="3" width="46.140625" style="27" customWidth="1"/>
    <col min="4" max="4" width="13.8515625" style="28" customWidth="1"/>
    <col min="5" max="5" width="14.7109375" style="28" customWidth="1"/>
    <col min="6" max="6" width="8.140625" style="28" customWidth="1"/>
    <col min="7" max="7" width="8.57421875" style="28" customWidth="1"/>
    <col min="8" max="8" width="9.57421875" style="28" customWidth="1"/>
    <col min="9" max="9" width="9.7109375" style="28" customWidth="1"/>
    <col min="10" max="10" width="8.28125" style="28" customWidth="1"/>
    <col min="11" max="11" width="6.57421875" style="28" customWidth="1"/>
    <col min="12" max="12" width="8.421875" style="28" customWidth="1"/>
    <col min="13" max="13" width="6.00390625" style="28" customWidth="1"/>
    <col min="14" max="14" width="6.57421875" style="28" customWidth="1"/>
    <col min="15" max="16" width="6.00390625" style="28" customWidth="1"/>
    <col min="17" max="17" width="6.8515625" style="28" customWidth="1"/>
    <col min="18" max="18" width="5.7109375" style="28" customWidth="1"/>
    <col min="19" max="19" width="5.421875" style="28" customWidth="1"/>
    <col min="20" max="20" width="5.8515625" style="28" customWidth="1"/>
    <col min="21" max="21" width="6.00390625" style="28" customWidth="1"/>
    <col min="22" max="22" width="4.8515625" style="28" customWidth="1"/>
    <col min="23" max="23" width="10.28125" style="28" customWidth="1"/>
    <col min="24" max="24" width="15.28125" style="28" customWidth="1"/>
    <col min="25" max="25" width="10.57421875" style="28" customWidth="1"/>
    <col min="26" max="26" width="15.28125" style="25" customWidth="1"/>
    <col min="27" max="27" width="21.140625" style="27" customWidth="1"/>
    <col min="28" max="28" width="15.421875" style="27" customWidth="1"/>
    <col min="29" max="29" width="18.7109375" style="27" customWidth="1"/>
    <col min="30" max="16384" width="9.140625" style="27" customWidth="1"/>
  </cols>
  <sheetData>
    <row r="1" spans="1:26" s="9" customFormat="1" ht="15.75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8"/>
    </row>
    <row r="2" spans="4:26" s="9" customFormat="1" ht="12.75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8"/>
    </row>
    <row r="3" spans="1:26" s="9" customFormat="1" ht="12.75" customHeight="1">
      <c r="A3" s="70" t="s">
        <v>36</v>
      </c>
      <c r="B3" s="52"/>
      <c r="C3" s="70" t="s">
        <v>0</v>
      </c>
      <c r="D3" s="70" t="s">
        <v>37</v>
      </c>
      <c r="E3" s="73" t="s">
        <v>38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5"/>
      <c r="Z3" s="8"/>
    </row>
    <row r="4" spans="1:26" s="9" customFormat="1" ht="12.75" customHeight="1">
      <c r="A4" s="71"/>
      <c r="B4" s="53"/>
      <c r="C4" s="71"/>
      <c r="D4" s="71"/>
      <c r="E4" s="76" t="s">
        <v>39</v>
      </c>
      <c r="F4" s="77"/>
      <c r="G4" s="77"/>
      <c r="H4" s="77"/>
      <c r="I4" s="77"/>
      <c r="J4" s="78"/>
      <c r="K4" s="79" t="s">
        <v>40</v>
      </c>
      <c r="L4" s="80"/>
      <c r="M4" s="79" t="s">
        <v>41</v>
      </c>
      <c r="N4" s="80"/>
      <c r="O4" s="79" t="s">
        <v>42</v>
      </c>
      <c r="P4" s="80"/>
      <c r="Q4" s="79" t="s">
        <v>43</v>
      </c>
      <c r="R4" s="80"/>
      <c r="S4" s="79" t="s">
        <v>44</v>
      </c>
      <c r="T4" s="80"/>
      <c r="U4" s="79" t="s">
        <v>45</v>
      </c>
      <c r="V4" s="80"/>
      <c r="W4" s="70" t="s">
        <v>46</v>
      </c>
      <c r="X4" s="70" t="s">
        <v>47</v>
      </c>
      <c r="Y4" s="70" t="s">
        <v>48</v>
      </c>
      <c r="Z4" s="8"/>
    </row>
    <row r="5" spans="1:26" s="9" customFormat="1" ht="12.75" customHeight="1">
      <c r="A5" s="71"/>
      <c r="B5" s="53"/>
      <c r="C5" s="71"/>
      <c r="D5" s="71"/>
      <c r="E5" s="70" t="s">
        <v>49</v>
      </c>
      <c r="F5" s="76" t="s">
        <v>50</v>
      </c>
      <c r="G5" s="77"/>
      <c r="H5" s="77"/>
      <c r="I5" s="77"/>
      <c r="J5" s="78"/>
      <c r="K5" s="81"/>
      <c r="L5" s="82"/>
      <c r="M5" s="81"/>
      <c r="N5" s="82"/>
      <c r="O5" s="81"/>
      <c r="P5" s="82"/>
      <c r="Q5" s="81"/>
      <c r="R5" s="82"/>
      <c r="S5" s="81"/>
      <c r="T5" s="82"/>
      <c r="U5" s="81"/>
      <c r="V5" s="82"/>
      <c r="W5" s="71"/>
      <c r="X5" s="71"/>
      <c r="Y5" s="71"/>
      <c r="Z5" s="8"/>
    </row>
    <row r="6" spans="1:26" s="9" customFormat="1" ht="60" customHeight="1">
      <c r="A6" s="71"/>
      <c r="B6" s="53"/>
      <c r="C6" s="71"/>
      <c r="D6" s="72"/>
      <c r="E6" s="72"/>
      <c r="F6" s="11" t="s">
        <v>51</v>
      </c>
      <c r="G6" s="11" t="s">
        <v>52</v>
      </c>
      <c r="H6" s="11" t="s">
        <v>53</v>
      </c>
      <c r="I6" s="11" t="s">
        <v>54</v>
      </c>
      <c r="J6" s="11" t="s">
        <v>55</v>
      </c>
      <c r="K6" s="83"/>
      <c r="L6" s="84"/>
      <c r="M6" s="83"/>
      <c r="N6" s="84"/>
      <c r="O6" s="83"/>
      <c r="P6" s="84"/>
      <c r="Q6" s="83"/>
      <c r="R6" s="84"/>
      <c r="S6" s="83"/>
      <c r="T6" s="84"/>
      <c r="U6" s="83"/>
      <c r="V6" s="84"/>
      <c r="W6" s="72"/>
      <c r="X6" s="72"/>
      <c r="Y6" s="72"/>
      <c r="Z6" s="8"/>
    </row>
    <row r="7" spans="1:26" s="3" customFormat="1" ht="25.5">
      <c r="A7" s="72"/>
      <c r="B7" s="54"/>
      <c r="C7" s="72"/>
      <c r="D7" s="11" t="s">
        <v>25</v>
      </c>
      <c r="E7" s="11" t="s">
        <v>25</v>
      </c>
      <c r="F7" s="11" t="s">
        <v>25</v>
      </c>
      <c r="G7" s="11" t="s">
        <v>25</v>
      </c>
      <c r="H7" s="11" t="s">
        <v>25</v>
      </c>
      <c r="I7" s="11" t="s">
        <v>25</v>
      </c>
      <c r="J7" s="11" t="s">
        <v>25</v>
      </c>
      <c r="K7" s="11" t="s">
        <v>56</v>
      </c>
      <c r="L7" s="11" t="s">
        <v>25</v>
      </c>
      <c r="M7" s="11" t="s">
        <v>57</v>
      </c>
      <c r="N7" s="11" t="s">
        <v>25</v>
      </c>
      <c r="O7" s="11" t="s">
        <v>57</v>
      </c>
      <c r="P7" s="11" t="s">
        <v>25</v>
      </c>
      <c r="Q7" s="11" t="s">
        <v>57</v>
      </c>
      <c r="R7" s="11" t="s">
        <v>25</v>
      </c>
      <c r="S7" s="11" t="s">
        <v>58</v>
      </c>
      <c r="T7" s="11" t="s">
        <v>25</v>
      </c>
      <c r="U7" s="11" t="s">
        <v>57</v>
      </c>
      <c r="V7" s="11" t="s">
        <v>25</v>
      </c>
      <c r="W7" s="11" t="s">
        <v>25</v>
      </c>
      <c r="X7" s="11" t="s">
        <v>25</v>
      </c>
      <c r="Y7" s="11" t="s">
        <v>25</v>
      </c>
      <c r="Z7" s="12"/>
    </row>
    <row r="8" spans="1:26" s="3" customFormat="1" ht="12.75">
      <c r="A8" s="13">
        <v>1</v>
      </c>
      <c r="B8" s="13"/>
      <c r="C8" s="13">
        <v>2</v>
      </c>
      <c r="D8" s="13">
        <v>3</v>
      </c>
      <c r="E8" s="13">
        <v>4</v>
      </c>
      <c r="F8" s="13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3">
        <v>17</v>
      </c>
      <c r="S8" s="13">
        <v>18</v>
      </c>
      <c r="T8" s="13">
        <v>19</v>
      </c>
      <c r="U8" s="13">
        <v>20</v>
      </c>
      <c r="V8" s="13">
        <v>21</v>
      </c>
      <c r="W8" s="13">
        <v>22</v>
      </c>
      <c r="X8" s="14">
        <v>23</v>
      </c>
      <c r="Y8" s="14">
        <v>24</v>
      </c>
      <c r="Z8" s="12"/>
    </row>
    <row r="9" spans="1:27" s="9" customFormat="1" ht="12.75" customHeight="1">
      <c r="A9" s="64" t="s">
        <v>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17"/>
      <c r="AA9" s="15"/>
    </row>
    <row r="10" spans="1:27" s="9" customFormat="1" ht="12.75" customHeight="1">
      <c r="A10" s="65" t="s">
        <v>60</v>
      </c>
      <c r="B10" s="65"/>
      <c r="C10" s="65"/>
      <c r="D10" s="65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0"/>
      <c r="AA10" s="61"/>
    </row>
    <row r="11" spans="1:27" s="9" customFormat="1" ht="15" customHeight="1">
      <c r="A11" s="13">
        <v>1</v>
      </c>
      <c r="B11" s="13"/>
      <c r="C11" s="55" t="s">
        <v>30</v>
      </c>
      <c r="D11" s="56">
        <v>324677</v>
      </c>
      <c r="E11" s="56">
        <v>324677</v>
      </c>
      <c r="F11" s="57" t="s">
        <v>74</v>
      </c>
      <c r="G11" s="58" t="s">
        <v>74</v>
      </c>
      <c r="H11" s="58" t="s">
        <v>74</v>
      </c>
      <c r="I11" s="58" t="s">
        <v>74</v>
      </c>
      <c r="J11" s="58" t="s">
        <v>74</v>
      </c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 t="s">
        <v>74</v>
      </c>
      <c r="X11" s="56">
        <v>324677</v>
      </c>
      <c r="Y11" s="58"/>
      <c r="Z11" s="60" t="s">
        <v>68</v>
      </c>
      <c r="AA11" s="61"/>
    </row>
    <row r="12" spans="1:27" s="9" customFormat="1" ht="12.75" customHeight="1">
      <c r="A12" s="13">
        <f>A11+1</f>
        <v>2</v>
      </c>
      <c r="B12" s="13"/>
      <c r="C12" s="47" t="s">
        <v>31</v>
      </c>
      <c r="D12" s="51">
        <v>177269</v>
      </c>
      <c r="E12" s="51">
        <v>177269</v>
      </c>
      <c r="F12" s="37" t="s">
        <v>74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 t="s">
        <v>74</v>
      </c>
      <c r="X12" s="51">
        <v>177269</v>
      </c>
      <c r="Y12" s="16"/>
      <c r="Z12" s="60" t="s">
        <v>63</v>
      </c>
      <c r="AA12" s="61"/>
    </row>
    <row r="13" spans="1:27" s="9" customFormat="1" ht="13.5" customHeight="1">
      <c r="A13" s="13">
        <v>3</v>
      </c>
      <c r="B13" s="13"/>
      <c r="C13" s="59" t="s">
        <v>32</v>
      </c>
      <c r="D13" s="56">
        <v>229859</v>
      </c>
      <c r="E13" s="56">
        <v>229859</v>
      </c>
      <c r="F13" s="57" t="s">
        <v>74</v>
      </c>
      <c r="G13" s="58"/>
      <c r="H13" s="58" t="s">
        <v>74</v>
      </c>
      <c r="I13" s="58" t="s">
        <v>74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 t="s">
        <v>74</v>
      </c>
      <c r="X13" s="56">
        <v>229859</v>
      </c>
      <c r="Y13" s="58"/>
      <c r="Z13" s="62" t="s">
        <v>63</v>
      </c>
      <c r="AA13" s="61"/>
    </row>
    <row r="14" spans="1:27" s="9" customFormat="1" ht="13.5" customHeight="1">
      <c r="A14" s="13">
        <v>4</v>
      </c>
      <c r="B14" s="13"/>
      <c r="C14" s="59" t="s">
        <v>35</v>
      </c>
      <c r="D14" s="56">
        <v>313760</v>
      </c>
      <c r="E14" s="56">
        <v>313760</v>
      </c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 t="s">
        <v>74</v>
      </c>
      <c r="X14" s="56">
        <v>313760</v>
      </c>
      <c r="Y14" s="58"/>
      <c r="Z14" s="62" t="s">
        <v>69</v>
      </c>
      <c r="AA14" s="61"/>
    </row>
    <row r="15" spans="1:27" s="9" customFormat="1" ht="13.5" customHeight="1">
      <c r="A15" s="13">
        <v>5</v>
      </c>
      <c r="B15" s="13"/>
      <c r="C15" s="48" t="s">
        <v>33</v>
      </c>
      <c r="D15" s="51">
        <v>224197</v>
      </c>
      <c r="E15" s="51">
        <v>224197</v>
      </c>
      <c r="F15" s="37"/>
      <c r="G15" s="16"/>
      <c r="H15" s="16"/>
      <c r="I15" s="16"/>
      <c r="J15" s="16"/>
      <c r="K15" s="16"/>
      <c r="L15" s="16"/>
      <c r="M15" s="16"/>
      <c r="N15" s="16"/>
      <c r="O15" s="16"/>
      <c r="P15" s="16" t="s">
        <v>74</v>
      </c>
      <c r="Q15" s="16"/>
      <c r="R15" s="16"/>
      <c r="S15" s="16"/>
      <c r="T15" s="16"/>
      <c r="U15" s="16"/>
      <c r="V15" s="16"/>
      <c r="W15" s="16"/>
      <c r="X15" s="51">
        <v>224197</v>
      </c>
      <c r="Y15" s="16"/>
      <c r="Z15" s="60" t="s">
        <v>66</v>
      </c>
      <c r="AA15" s="61"/>
    </row>
    <row r="16" spans="1:27" s="9" customFormat="1" ht="12.75" customHeight="1">
      <c r="A16" s="13">
        <f>A15+1</f>
        <v>6</v>
      </c>
      <c r="B16" s="13"/>
      <c r="C16" s="48" t="s">
        <v>34</v>
      </c>
      <c r="D16" s="51">
        <v>144702</v>
      </c>
      <c r="E16" s="51">
        <v>144702</v>
      </c>
      <c r="F16" s="16"/>
      <c r="G16" s="16"/>
      <c r="H16" s="16"/>
      <c r="I16" s="16"/>
      <c r="J16" s="16"/>
      <c r="K16" s="16"/>
      <c r="L16" s="16"/>
      <c r="M16" s="16"/>
      <c r="N16" s="16" t="s">
        <v>74</v>
      </c>
      <c r="O16" s="16"/>
      <c r="P16" s="16"/>
      <c r="Q16" s="16"/>
      <c r="R16" s="16"/>
      <c r="S16" s="16"/>
      <c r="T16" s="16"/>
      <c r="U16" s="16"/>
      <c r="V16" s="16"/>
      <c r="W16" s="16"/>
      <c r="X16" s="51">
        <v>144702</v>
      </c>
      <c r="Y16" s="16"/>
      <c r="Z16" s="60" t="s">
        <v>65</v>
      </c>
      <c r="AA16" s="61"/>
    </row>
    <row r="17" spans="1:27" s="9" customFormat="1" ht="12.75" customHeight="1">
      <c r="A17" s="68" t="s">
        <v>59</v>
      </c>
      <c r="B17" s="68"/>
      <c r="C17" s="68"/>
      <c r="D17" s="16">
        <f>SUM(D11:D16)</f>
        <v>1414464</v>
      </c>
      <c r="E17" s="16">
        <f>SUM(E11:E16)</f>
        <v>1414464</v>
      </c>
      <c r="F17" s="16">
        <f aca="true" t="shared" si="0" ref="F17:Y17">SUM(F11:F16)</f>
        <v>0</v>
      </c>
      <c r="G17" s="16">
        <f t="shared" si="0"/>
        <v>0</v>
      </c>
      <c r="H17" s="16">
        <f t="shared" si="0"/>
        <v>0</v>
      </c>
      <c r="I17" s="16">
        <f t="shared" si="0"/>
        <v>0</v>
      </c>
      <c r="J17" s="16">
        <f t="shared" si="0"/>
        <v>0</v>
      </c>
      <c r="K17" s="16">
        <f t="shared" si="0"/>
        <v>0</v>
      </c>
      <c r="L17" s="16">
        <f t="shared" si="0"/>
        <v>0</v>
      </c>
      <c r="M17" s="16">
        <f t="shared" si="0"/>
        <v>0</v>
      </c>
      <c r="N17" s="16">
        <f t="shared" si="0"/>
        <v>0</v>
      </c>
      <c r="O17" s="16">
        <f t="shared" si="0"/>
        <v>0</v>
      </c>
      <c r="P17" s="16">
        <f t="shared" si="0"/>
        <v>0</v>
      </c>
      <c r="Q17" s="16">
        <f t="shared" si="0"/>
        <v>0</v>
      </c>
      <c r="R17" s="16">
        <f t="shared" si="0"/>
        <v>0</v>
      </c>
      <c r="S17" s="16">
        <f t="shared" si="0"/>
        <v>0</v>
      </c>
      <c r="T17" s="16">
        <f t="shared" si="0"/>
        <v>0</v>
      </c>
      <c r="U17" s="16">
        <f t="shared" si="0"/>
        <v>0</v>
      </c>
      <c r="V17" s="16">
        <f t="shared" si="0"/>
        <v>0</v>
      </c>
      <c r="W17" s="16">
        <f t="shared" si="0"/>
        <v>0</v>
      </c>
      <c r="X17" s="16">
        <f t="shared" si="0"/>
        <v>1414464</v>
      </c>
      <c r="Y17" s="16">
        <f t="shared" si="0"/>
        <v>0</v>
      </c>
      <c r="Z17" s="60"/>
      <c r="AA17" s="61"/>
    </row>
    <row r="18" spans="1:29" s="9" customFormat="1" ht="12.75">
      <c r="A18" s="67" t="s">
        <v>71</v>
      </c>
      <c r="B18" s="67"/>
      <c r="C18" s="67"/>
      <c r="D18" s="38">
        <f>SUM(D17)</f>
        <v>1414464</v>
      </c>
      <c r="E18" s="38">
        <f>SUM(E17)</f>
        <v>1414464</v>
      </c>
      <c r="F18" s="38">
        <f aca="true" t="shared" si="1" ref="F18:Y18">F17</f>
        <v>0</v>
      </c>
      <c r="G18" s="38">
        <f t="shared" si="1"/>
        <v>0</v>
      </c>
      <c r="H18" s="38">
        <f t="shared" si="1"/>
        <v>0</v>
      </c>
      <c r="I18" s="38">
        <f t="shared" si="1"/>
        <v>0</v>
      </c>
      <c r="J18" s="38">
        <f t="shared" si="1"/>
        <v>0</v>
      </c>
      <c r="K18" s="38">
        <f t="shared" si="1"/>
        <v>0</v>
      </c>
      <c r="L18" s="38">
        <f t="shared" si="1"/>
        <v>0</v>
      </c>
      <c r="M18" s="38">
        <f t="shared" si="1"/>
        <v>0</v>
      </c>
      <c r="N18" s="38">
        <f t="shared" si="1"/>
        <v>0</v>
      </c>
      <c r="O18" s="38">
        <f t="shared" si="1"/>
        <v>0</v>
      </c>
      <c r="P18" s="38">
        <f t="shared" si="1"/>
        <v>0</v>
      </c>
      <c r="Q18" s="38">
        <f t="shared" si="1"/>
        <v>0</v>
      </c>
      <c r="R18" s="38">
        <f t="shared" si="1"/>
        <v>0</v>
      </c>
      <c r="S18" s="38">
        <f t="shared" si="1"/>
        <v>0</v>
      </c>
      <c r="T18" s="38">
        <f t="shared" si="1"/>
        <v>0</v>
      </c>
      <c r="U18" s="38">
        <f t="shared" si="1"/>
        <v>0</v>
      </c>
      <c r="V18" s="38">
        <f t="shared" si="1"/>
        <v>0</v>
      </c>
      <c r="W18" s="38">
        <f t="shared" si="1"/>
        <v>0</v>
      </c>
      <c r="X18" s="38">
        <f t="shared" si="1"/>
        <v>1414464</v>
      </c>
      <c r="Y18" s="38">
        <f t="shared" si="1"/>
        <v>0</v>
      </c>
      <c r="Z18" s="17"/>
      <c r="AA18" s="15"/>
      <c r="AB18" s="15"/>
      <c r="AC18" s="15"/>
    </row>
    <row r="19" spans="1:27" s="9" customFormat="1" ht="12.75" customHeight="1">
      <c r="A19" s="66" t="s">
        <v>61</v>
      </c>
      <c r="B19" s="66"/>
      <c r="C19" s="66"/>
      <c r="D19" s="18">
        <v>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7"/>
      <c r="AA19" s="15"/>
    </row>
    <row r="20" spans="1:27" s="9" customFormat="1" ht="12.75" customHeight="1">
      <c r="A20" s="65" t="s">
        <v>73</v>
      </c>
      <c r="B20" s="65"/>
      <c r="C20" s="65"/>
      <c r="D20" s="18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7"/>
      <c r="AA20" s="15"/>
    </row>
    <row r="21" spans="4:26" s="9" customFormat="1" ht="12.7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8"/>
    </row>
    <row r="22" spans="4:26" s="9" customFormat="1" ht="12.75">
      <c r="D22" s="19"/>
      <c r="E22" s="2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8"/>
    </row>
    <row r="23" spans="4:26" s="9" customFormat="1" ht="12.7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8"/>
    </row>
    <row r="24" spans="4:26" s="9" customFormat="1" ht="12.75"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8"/>
    </row>
    <row r="25" spans="4:26" s="9" customFormat="1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8"/>
    </row>
    <row r="26" spans="4:26" s="9" customFormat="1" ht="12.75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8"/>
    </row>
    <row r="27" spans="4:26" s="23" customFormat="1" ht="12.75"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2"/>
    </row>
    <row r="28" spans="4:26" s="23" customFormat="1" ht="12.75"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2"/>
    </row>
    <row r="29" spans="4:26" s="23" customFormat="1" ht="12.75"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2"/>
    </row>
    <row r="30" spans="4:26" s="23" customFormat="1" ht="12.75"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2"/>
    </row>
    <row r="31" spans="4:26" s="23" customFormat="1" ht="12.75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2"/>
    </row>
    <row r="32" spans="4:26" s="23" customFormat="1" ht="12.75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/>
    </row>
    <row r="33" spans="4:26" s="26" customFormat="1" ht="12.75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</row>
    <row r="34" spans="4:26" s="26" customFormat="1" ht="12.75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5"/>
    </row>
    <row r="35" spans="4:26" s="26" customFormat="1" ht="12.75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5"/>
    </row>
    <row r="36" spans="4:26" s="26" customFormat="1" ht="12.75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</row>
    <row r="37" spans="4:26" s="26" customFormat="1" ht="12.75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5"/>
    </row>
    <row r="38" spans="4:26" s="26" customFormat="1" ht="12.7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5"/>
    </row>
    <row r="39" spans="4:26" s="26" customFormat="1" ht="12.75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/>
    </row>
    <row r="40" spans="4:26" s="26" customFormat="1" ht="12.75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5"/>
    </row>
    <row r="41" spans="4:26" s="26" customFormat="1" ht="12.75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</row>
    <row r="42" spans="4:26" s="26" customFormat="1" ht="12.75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/>
    </row>
    <row r="43" spans="4:26" s="26" customFormat="1" ht="12.75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5"/>
    </row>
    <row r="44" spans="4:26" s="26" customFormat="1" ht="12.75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5"/>
    </row>
    <row r="45" spans="4:26" s="26" customFormat="1" ht="12.75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5"/>
    </row>
    <row r="46" spans="4:26" s="26" customFormat="1" ht="12.75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5"/>
    </row>
    <row r="47" spans="4:26" s="26" customFormat="1" ht="12.75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/>
    </row>
    <row r="48" spans="4:26" s="26" customFormat="1" ht="12.75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5"/>
    </row>
    <row r="49" spans="4:26" s="26" customFormat="1" ht="12.75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/>
    </row>
    <row r="50" spans="4:26" s="26" customFormat="1" ht="12.75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5"/>
    </row>
    <row r="51" spans="4:26" s="26" customFormat="1" ht="12.75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5"/>
    </row>
    <row r="52" spans="4:26" s="26" customFormat="1" ht="12.75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5"/>
    </row>
    <row r="53" spans="4:26" s="26" customFormat="1" ht="12.75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5"/>
    </row>
    <row r="54" spans="4:26" s="26" customFormat="1" ht="12.75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5"/>
    </row>
    <row r="55" spans="4:26" s="26" customFormat="1" ht="12.75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5"/>
    </row>
    <row r="56" spans="4:26" s="26" customFormat="1" ht="12.75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5"/>
    </row>
    <row r="57" spans="4:26" s="26" customFormat="1" ht="12.75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5"/>
    </row>
    <row r="58" spans="4:26" s="26" customFormat="1" ht="12.75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5"/>
    </row>
    <row r="59" spans="4:26" s="26" customFormat="1" ht="12.75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5"/>
    </row>
    <row r="60" spans="4:26" s="26" customFormat="1" ht="12.75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5"/>
    </row>
    <row r="61" spans="4:26" s="26" customFormat="1" ht="12.75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5"/>
    </row>
    <row r="62" spans="4:26" s="26" customFormat="1" ht="12.75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5"/>
    </row>
    <row r="63" spans="4:26" s="26" customFormat="1" ht="12.75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5"/>
    </row>
    <row r="64" spans="4:26" s="26" customFormat="1" ht="12.75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5"/>
    </row>
    <row r="65" spans="4:26" s="26" customFormat="1" ht="12.75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5"/>
    </row>
    <row r="66" spans="4:26" s="26" customFormat="1" ht="12.75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5"/>
    </row>
    <row r="67" spans="4:26" s="26" customFormat="1" ht="12.75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5"/>
    </row>
    <row r="68" spans="4:26" s="26" customFormat="1" ht="12.75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5"/>
    </row>
    <row r="69" spans="4:26" s="26" customFormat="1" ht="12.75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5"/>
    </row>
    <row r="70" spans="4:26" s="26" customFormat="1" ht="12.75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5"/>
    </row>
    <row r="71" spans="4:26" s="26" customFormat="1" ht="12.75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5"/>
    </row>
    <row r="72" spans="4:26" s="26" customFormat="1" ht="12.75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5"/>
    </row>
    <row r="73" spans="4:26" s="26" customFormat="1" ht="12.75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5"/>
    </row>
    <row r="74" spans="4:26" s="26" customFormat="1" ht="12.75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5"/>
    </row>
    <row r="75" spans="4:26" s="26" customFormat="1" ht="12.75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5"/>
    </row>
    <row r="76" spans="4:26" s="26" customFormat="1" ht="12.75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5"/>
    </row>
    <row r="77" spans="4:26" s="26" customFormat="1" ht="12.75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5"/>
    </row>
    <row r="78" spans="4:26" s="26" customFormat="1" ht="12.75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5"/>
    </row>
    <row r="79" spans="4:26" s="26" customFormat="1" ht="12.75"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5"/>
    </row>
    <row r="80" spans="4:26" s="26" customFormat="1" ht="12.75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5"/>
    </row>
    <row r="81" spans="4:26" s="26" customFormat="1" ht="12.75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5"/>
    </row>
    <row r="82" spans="4:26" s="26" customFormat="1" ht="12.75"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5"/>
    </row>
    <row r="83" spans="4:26" s="26" customFormat="1" ht="12.75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5"/>
    </row>
    <row r="84" spans="4:26" s="26" customFormat="1" ht="12.75"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5"/>
    </row>
  </sheetData>
  <sheetProtection/>
  <mergeCells count="24">
    <mergeCell ref="Q4:R6"/>
    <mergeCell ref="W4:W6"/>
    <mergeCell ref="X4:X6"/>
    <mergeCell ref="S4:T6"/>
    <mergeCell ref="U4:V6"/>
    <mergeCell ref="K4:L6"/>
    <mergeCell ref="M4:N6"/>
    <mergeCell ref="A1:Y1"/>
    <mergeCell ref="A3:A7"/>
    <mergeCell ref="C3:C7"/>
    <mergeCell ref="D3:D6"/>
    <mergeCell ref="E3:Y3"/>
    <mergeCell ref="E4:J4"/>
    <mergeCell ref="O4:P6"/>
    <mergeCell ref="Y4:Y6"/>
    <mergeCell ref="E5:E6"/>
    <mergeCell ref="F5:J5"/>
    <mergeCell ref="E10:Y10"/>
    <mergeCell ref="A9:Y9"/>
    <mergeCell ref="A10:D10"/>
    <mergeCell ref="A19:C19"/>
    <mergeCell ref="A20:C20"/>
    <mergeCell ref="A18:C18"/>
    <mergeCell ref="A17:C17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2"/>
  <sheetViews>
    <sheetView view="pageBreakPreview" zoomScale="80" zoomScaleNormal="90" zoomScaleSheetLayoutView="80" zoomScalePageLayoutView="0" workbookViewId="0" topLeftCell="C1">
      <selection activeCell="U18" sqref="U18:U19"/>
    </sheetView>
  </sheetViews>
  <sheetFormatPr defaultColWidth="9.140625" defaultRowHeight="15"/>
  <cols>
    <col min="1" max="1" width="6.8515625" style="2" customWidth="1"/>
    <col min="2" max="2" width="50.00390625" style="2" customWidth="1"/>
    <col min="3" max="3" width="12.28125" style="1" customWidth="1"/>
    <col min="4" max="4" width="9.57421875" style="2" customWidth="1"/>
    <col min="5" max="5" width="15.421875" style="2" customWidth="1"/>
    <col min="6" max="6" width="8.8515625" style="2" customWidth="1"/>
    <col min="7" max="7" width="10.57421875" style="2" customWidth="1"/>
    <col min="8" max="8" width="12.7109375" style="2" customWidth="1"/>
    <col min="9" max="9" width="13.7109375" style="2" customWidth="1"/>
    <col min="10" max="10" width="12.140625" style="2" customWidth="1"/>
    <col min="11" max="11" width="12.00390625" style="2" bestFit="1" customWidth="1"/>
    <col min="12" max="12" width="17.140625" style="2" customWidth="1"/>
    <col min="13" max="15" width="12.00390625" style="2" bestFit="1" customWidth="1"/>
    <col min="16" max="16" width="17.00390625" style="2" customWidth="1"/>
    <col min="17" max="17" width="13.7109375" style="2" customWidth="1"/>
    <col min="18" max="18" width="12.57421875" style="2" customWidth="1"/>
    <col min="19" max="19" width="14.28125" style="2" customWidth="1"/>
    <col min="20" max="20" width="15.28125" style="2" customWidth="1"/>
    <col min="21" max="21" width="12.140625" style="2" customWidth="1"/>
    <col min="22" max="16384" width="9.140625" style="2" customWidth="1"/>
  </cols>
  <sheetData>
    <row r="2" spans="1:20" s="4" customFormat="1" ht="12.75">
      <c r="A2" s="95" t="s">
        <v>75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3"/>
    </row>
    <row r="3" spans="1:20" s="4" customFormat="1" ht="12.75">
      <c r="A3" s="3"/>
      <c r="B3" s="5"/>
      <c r="C3" s="3"/>
      <c r="D3" s="96" t="s">
        <v>64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3"/>
      <c r="S3" s="3"/>
      <c r="T3" s="3"/>
    </row>
    <row r="4" spans="1:20" s="4" customFormat="1" ht="12.75">
      <c r="A4" s="3"/>
      <c r="B4" s="5"/>
      <c r="C4" s="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3"/>
      <c r="S4" s="3"/>
      <c r="T4" s="3"/>
    </row>
    <row r="5" spans="1:20" s="4" customFormat="1" ht="30" customHeight="1">
      <c r="A5" s="89" t="s">
        <v>2</v>
      </c>
      <c r="B5" s="89" t="s">
        <v>0</v>
      </c>
      <c r="C5" s="97" t="s">
        <v>3</v>
      </c>
      <c r="D5" s="97"/>
      <c r="E5" s="88" t="s">
        <v>4</v>
      </c>
      <c r="F5" s="88" t="s">
        <v>5</v>
      </c>
      <c r="G5" s="88" t="s">
        <v>6</v>
      </c>
      <c r="H5" s="90" t="s">
        <v>7</v>
      </c>
      <c r="I5" s="89" t="s">
        <v>8</v>
      </c>
      <c r="J5" s="89"/>
      <c r="K5" s="90" t="s">
        <v>9</v>
      </c>
      <c r="L5" s="89" t="s">
        <v>10</v>
      </c>
      <c r="M5" s="89"/>
      <c r="N5" s="89"/>
      <c r="O5" s="89"/>
      <c r="P5" s="89"/>
      <c r="Q5" s="98" t="s">
        <v>11</v>
      </c>
      <c r="R5" s="98" t="s">
        <v>12</v>
      </c>
      <c r="S5" s="90" t="s">
        <v>13</v>
      </c>
      <c r="T5" s="90" t="s">
        <v>14</v>
      </c>
    </row>
    <row r="6" spans="1:20" s="4" customFormat="1" ht="15" customHeight="1">
      <c r="A6" s="89"/>
      <c r="B6" s="89"/>
      <c r="C6" s="90" t="s">
        <v>15</v>
      </c>
      <c r="D6" s="90" t="s">
        <v>16</v>
      </c>
      <c r="E6" s="88"/>
      <c r="F6" s="88"/>
      <c r="G6" s="88"/>
      <c r="H6" s="90"/>
      <c r="I6" s="90" t="s">
        <v>17</v>
      </c>
      <c r="J6" s="90" t="s">
        <v>18</v>
      </c>
      <c r="K6" s="90"/>
      <c r="L6" s="90" t="s">
        <v>17</v>
      </c>
      <c r="M6" s="30"/>
      <c r="N6" s="30"/>
      <c r="O6" s="31"/>
      <c r="P6" s="31"/>
      <c r="Q6" s="98"/>
      <c r="R6" s="98"/>
      <c r="S6" s="90"/>
      <c r="T6" s="90"/>
    </row>
    <row r="7" spans="1:20" s="4" customFormat="1" ht="207" customHeight="1">
      <c r="A7" s="89"/>
      <c r="B7" s="89"/>
      <c r="C7" s="90"/>
      <c r="D7" s="90"/>
      <c r="E7" s="88"/>
      <c r="F7" s="88"/>
      <c r="G7" s="88"/>
      <c r="H7" s="90"/>
      <c r="I7" s="90"/>
      <c r="J7" s="90"/>
      <c r="K7" s="90"/>
      <c r="L7" s="90"/>
      <c r="M7" s="30" t="s">
        <v>19</v>
      </c>
      <c r="N7" s="30" t="s">
        <v>20</v>
      </c>
      <c r="O7" s="30" t="s">
        <v>21</v>
      </c>
      <c r="P7" s="30" t="s">
        <v>22</v>
      </c>
      <c r="Q7" s="98"/>
      <c r="R7" s="98"/>
      <c r="S7" s="90"/>
      <c r="T7" s="90"/>
    </row>
    <row r="8" spans="1:20" s="4" customFormat="1" ht="46.5" customHeight="1">
      <c r="A8" s="89"/>
      <c r="B8" s="89"/>
      <c r="C8" s="90"/>
      <c r="D8" s="90"/>
      <c r="E8" s="88"/>
      <c r="F8" s="88"/>
      <c r="G8" s="88"/>
      <c r="H8" s="31" t="s">
        <v>23</v>
      </c>
      <c r="I8" s="31" t="s">
        <v>23</v>
      </c>
      <c r="J8" s="31" t="s">
        <v>23</v>
      </c>
      <c r="K8" s="31" t="s">
        <v>24</v>
      </c>
      <c r="L8" s="31" t="s">
        <v>25</v>
      </c>
      <c r="M8" s="31"/>
      <c r="N8" s="31"/>
      <c r="O8" s="31" t="s">
        <v>25</v>
      </c>
      <c r="P8" s="31" t="s">
        <v>25</v>
      </c>
      <c r="Q8" s="7" t="s">
        <v>26</v>
      </c>
      <c r="R8" s="7" t="s">
        <v>26</v>
      </c>
      <c r="S8" s="90"/>
      <c r="T8" s="90"/>
    </row>
    <row r="9" spans="1:20" s="33" customFormat="1" ht="12.7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2">
        <v>17</v>
      </c>
      <c r="R9" s="32">
        <v>18</v>
      </c>
      <c r="S9" s="32">
        <v>19</v>
      </c>
      <c r="T9" s="31">
        <v>20</v>
      </c>
    </row>
    <row r="10" spans="1:20" s="34" customFormat="1" ht="13.5">
      <c r="A10" s="100" t="s">
        <v>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2"/>
    </row>
    <row r="11" spans="1:20" s="34" customFormat="1" ht="18.75" customHeight="1">
      <c r="A11" s="92" t="s">
        <v>60</v>
      </c>
      <c r="B11" s="93"/>
      <c r="C11" s="93"/>
      <c r="D11" s="93"/>
      <c r="E11" s="94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</row>
    <row r="12" spans="1:20" s="34" customFormat="1" ht="15">
      <c r="A12" s="46">
        <v>1</v>
      </c>
      <c r="B12" s="47" t="s">
        <v>30</v>
      </c>
      <c r="C12" s="49">
        <v>1958</v>
      </c>
      <c r="D12" s="41"/>
      <c r="E12" s="29" t="s">
        <v>27</v>
      </c>
      <c r="F12" s="45">
        <v>5</v>
      </c>
      <c r="G12" s="41">
        <v>2</v>
      </c>
      <c r="H12" s="40">
        <v>1724.57</v>
      </c>
      <c r="I12" s="42">
        <v>1724.57</v>
      </c>
      <c r="J12" s="42">
        <v>1555.67</v>
      </c>
      <c r="K12" s="44">
        <v>93</v>
      </c>
      <c r="L12" s="50">
        <v>324677</v>
      </c>
      <c r="M12" s="16">
        <v>0</v>
      </c>
      <c r="N12" s="16">
        <v>0</v>
      </c>
      <c r="O12" s="16">
        <v>0</v>
      </c>
      <c r="P12" s="51">
        <f aca="true" t="shared" si="0" ref="P12:P17">L12</f>
        <v>324677</v>
      </c>
      <c r="Q12" s="16">
        <f>L12/H12</f>
        <v>188.26548067054398</v>
      </c>
      <c r="R12" s="16">
        <v>42000</v>
      </c>
      <c r="S12" s="39" t="s">
        <v>70</v>
      </c>
      <c r="T12" s="29" t="s">
        <v>67</v>
      </c>
    </row>
    <row r="13" spans="1:20" s="34" customFormat="1" ht="15">
      <c r="A13" s="46">
        <f>A12+1</f>
        <v>2</v>
      </c>
      <c r="B13" s="47" t="s">
        <v>31</v>
      </c>
      <c r="C13" s="49">
        <v>1980</v>
      </c>
      <c r="D13" s="41"/>
      <c r="E13" s="29" t="s">
        <v>27</v>
      </c>
      <c r="F13" s="45">
        <v>5</v>
      </c>
      <c r="G13" s="41">
        <v>2</v>
      </c>
      <c r="H13" s="42">
        <v>3016.54</v>
      </c>
      <c r="I13" s="42">
        <v>3016.54</v>
      </c>
      <c r="J13" s="42">
        <v>2846.54</v>
      </c>
      <c r="K13" s="44">
        <v>148</v>
      </c>
      <c r="L13" s="50">
        <v>177269</v>
      </c>
      <c r="M13" s="16">
        <v>0</v>
      </c>
      <c r="N13" s="16">
        <v>0</v>
      </c>
      <c r="O13" s="16">
        <v>0</v>
      </c>
      <c r="P13" s="51">
        <f t="shared" si="0"/>
        <v>177269</v>
      </c>
      <c r="Q13" s="16">
        <f aca="true" t="shared" si="1" ref="Q13:Q18">L13/H13</f>
        <v>58.76567192876607</v>
      </c>
      <c r="R13" s="16">
        <v>42000</v>
      </c>
      <c r="S13" s="39" t="s">
        <v>70</v>
      </c>
      <c r="T13" s="29" t="s">
        <v>67</v>
      </c>
    </row>
    <row r="14" spans="1:20" s="34" customFormat="1" ht="15">
      <c r="A14" s="46">
        <v>3</v>
      </c>
      <c r="B14" s="47" t="s">
        <v>32</v>
      </c>
      <c r="C14" s="49">
        <v>1971</v>
      </c>
      <c r="D14" s="41"/>
      <c r="E14" s="29" t="s">
        <v>27</v>
      </c>
      <c r="F14" s="41">
        <v>5</v>
      </c>
      <c r="G14" s="41">
        <v>2</v>
      </c>
      <c r="H14" s="42">
        <v>4828.44</v>
      </c>
      <c r="I14" s="42">
        <v>4828.44</v>
      </c>
      <c r="J14" s="42">
        <v>3806.34</v>
      </c>
      <c r="K14" s="44">
        <v>270</v>
      </c>
      <c r="L14" s="50">
        <v>229859</v>
      </c>
      <c r="M14" s="16">
        <v>0</v>
      </c>
      <c r="N14" s="16">
        <v>0</v>
      </c>
      <c r="O14" s="16">
        <v>0</v>
      </c>
      <c r="P14" s="51">
        <f t="shared" si="0"/>
        <v>229859</v>
      </c>
      <c r="Q14" s="16">
        <f t="shared" si="1"/>
        <v>47.605230674917784</v>
      </c>
      <c r="R14" s="16">
        <v>42000</v>
      </c>
      <c r="S14" s="39" t="s">
        <v>70</v>
      </c>
      <c r="T14" s="29" t="s">
        <v>67</v>
      </c>
    </row>
    <row r="15" spans="1:20" s="34" customFormat="1" ht="15">
      <c r="A15" s="46">
        <v>4</v>
      </c>
      <c r="B15" s="48" t="s">
        <v>35</v>
      </c>
      <c r="C15" s="49">
        <v>1978</v>
      </c>
      <c r="D15" s="41"/>
      <c r="E15" s="41" t="s">
        <v>29</v>
      </c>
      <c r="F15" s="41">
        <v>5</v>
      </c>
      <c r="G15" s="41">
        <v>4</v>
      </c>
      <c r="H15" s="42">
        <v>3313.97</v>
      </c>
      <c r="I15" s="42">
        <v>3313.97</v>
      </c>
      <c r="J15" s="42">
        <v>3038.67</v>
      </c>
      <c r="K15" s="44">
        <v>153</v>
      </c>
      <c r="L15" s="50">
        <v>313760</v>
      </c>
      <c r="M15" s="16">
        <v>0</v>
      </c>
      <c r="N15" s="16">
        <v>0</v>
      </c>
      <c r="O15" s="16">
        <v>0</v>
      </c>
      <c r="P15" s="51">
        <f t="shared" si="0"/>
        <v>313760</v>
      </c>
      <c r="Q15" s="16">
        <f t="shared" si="1"/>
        <v>94.67798441144609</v>
      </c>
      <c r="R15" s="16">
        <v>42000</v>
      </c>
      <c r="S15" s="39" t="s">
        <v>70</v>
      </c>
      <c r="T15" s="29" t="s">
        <v>67</v>
      </c>
    </row>
    <row r="16" spans="1:20" s="34" customFormat="1" ht="15">
      <c r="A16" s="46">
        <f>A15+1</f>
        <v>5</v>
      </c>
      <c r="B16" s="48" t="s">
        <v>33</v>
      </c>
      <c r="C16" s="49">
        <v>1983</v>
      </c>
      <c r="D16" s="41"/>
      <c r="E16" s="29" t="s">
        <v>27</v>
      </c>
      <c r="F16" s="41">
        <v>9</v>
      </c>
      <c r="G16" s="41">
        <v>2</v>
      </c>
      <c r="H16" s="42">
        <v>6918.98</v>
      </c>
      <c r="I16" s="42">
        <v>6918.98</v>
      </c>
      <c r="J16" s="42">
        <v>5657.78</v>
      </c>
      <c r="K16" s="44">
        <v>350</v>
      </c>
      <c r="L16" s="50">
        <f>'виды работ  (2)'!D15</f>
        <v>224197</v>
      </c>
      <c r="M16" s="16">
        <v>0</v>
      </c>
      <c r="N16" s="16">
        <v>0</v>
      </c>
      <c r="O16" s="16">
        <v>0</v>
      </c>
      <c r="P16" s="51">
        <f t="shared" si="0"/>
        <v>224197</v>
      </c>
      <c r="Q16" s="16">
        <f t="shared" si="1"/>
        <v>32.40318659686832</v>
      </c>
      <c r="R16" s="16">
        <v>42000</v>
      </c>
      <c r="S16" s="39" t="s">
        <v>70</v>
      </c>
      <c r="T16" s="29" t="s">
        <v>67</v>
      </c>
    </row>
    <row r="17" spans="1:20" s="34" customFormat="1" ht="15">
      <c r="A17" s="46">
        <f>A16+1</f>
        <v>6</v>
      </c>
      <c r="B17" s="48" t="s">
        <v>34</v>
      </c>
      <c r="C17" s="49">
        <v>1969</v>
      </c>
      <c r="D17" s="41"/>
      <c r="E17" s="29" t="s">
        <v>27</v>
      </c>
      <c r="F17" s="41">
        <v>5</v>
      </c>
      <c r="G17" s="41">
        <v>4</v>
      </c>
      <c r="H17" s="42">
        <v>3777.08</v>
      </c>
      <c r="I17" s="42">
        <v>3777.08</v>
      </c>
      <c r="J17" s="42">
        <v>3473.68</v>
      </c>
      <c r="K17" s="44">
        <v>160</v>
      </c>
      <c r="L17" s="50">
        <f>'виды работ  (2)'!D16</f>
        <v>144702</v>
      </c>
      <c r="M17" s="16">
        <v>0</v>
      </c>
      <c r="N17" s="16">
        <v>0</v>
      </c>
      <c r="O17" s="16">
        <v>0</v>
      </c>
      <c r="P17" s="51">
        <f t="shared" si="0"/>
        <v>144702</v>
      </c>
      <c r="Q17" s="16">
        <f t="shared" si="1"/>
        <v>38.310546771580164</v>
      </c>
      <c r="R17" s="16">
        <v>42000</v>
      </c>
      <c r="S17" s="39" t="s">
        <v>70</v>
      </c>
      <c r="T17" s="29" t="s">
        <v>67</v>
      </c>
    </row>
    <row r="18" spans="1:21" s="34" customFormat="1" ht="13.5">
      <c r="A18" s="91" t="s">
        <v>59</v>
      </c>
      <c r="B18" s="91"/>
      <c r="C18" s="37" t="s">
        <v>28</v>
      </c>
      <c r="D18" s="37" t="s">
        <v>28</v>
      </c>
      <c r="E18" s="37" t="s">
        <v>28</v>
      </c>
      <c r="F18" s="37" t="s">
        <v>28</v>
      </c>
      <c r="G18" s="37" t="s">
        <v>28</v>
      </c>
      <c r="H18" s="42">
        <f aca="true" t="shared" si="2" ref="H18:P18">SUM(H12:H17)</f>
        <v>23579.58</v>
      </c>
      <c r="I18" s="42">
        <f t="shared" si="2"/>
        <v>23579.58</v>
      </c>
      <c r="J18" s="42">
        <f t="shared" si="2"/>
        <v>20378.68</v>
      </c>
      <c r="K18" s="44">
        <f t="shared" si="2"/>
        <v>1174</v>
      </c>
      <c r="L18" s="42">
        <f t="shared" si="2"/>
        <v>1414464</v>
      </c>
      <c r="M18" s="42">
        <f t="shared" si="2"/>
        <v>0</v>
      </c>
      <c r="N18" s="42">
        <f t="shared" si="2"/>
        <v>0</v>
      </c>
      <c r="O18" s="42">
        <f t="shared" si="2"/>
        <v>0</v>
      </c>
      <c r="P18" s="42">
        <f t="shared" si="2"/>
        <v>1414464</v>
      </c>
      <c r="Q18" s="16">
        <f t="shared" si="1"/>
        <v>59.98681910364815</v>
      </c>
      <c r="R18" s="43" t="s">
        <v>28</v>
      </c>
      <c r="S18" s="43" t="s">
        <v>28</v>
      </c>
      <c r="T18" s="43" t="s">
        <v>28</v>
      </c>
      <c r="U18" s="36"/>
    </row>
    <row r="19" spans="1:21" s="34" customFormat="1" ht="13.5">
      <c r="A19" s="67" t="s">
        <v>71</v>
      </c>
      <c r="B19" s="67"/>
      <c r="C19" s="37" t="s">
        <v>28</v>
      </c>
      <c r="D19" s="37" t="s">
        <v>28</v>
      </c>
      <c r="E19" s="37" t="s">
        <v>28</v>
      </c>
      <c r="F19" s="37" t="s">
        <v>28</v>
      </c>
      <c r="G19" s="37" t="s">
        <v>28</v>
      </c>
      <c r="H19" s="42">
        <f>H18</f>
        <v>23579.58</v>
      </c>
      <c r="I19" s="42">
        <f aca="true" t="shared" si="3" ref="I19:P20">I18</f>
        <v>23579.58</v>
      </c>
      <c r="J19" s="42">
        <f t="shared" si="3"/>
        <v>20378.68</v>
      </c>
      <c r="K19" s="42">
        <f t="shared" si="3"/>
        <v>1174</v>
      </c>
      <c r="L19" s="42">
        <f t="shared" si="3"/>
        <v>1414464</v>
      </c>
      <c r="M19" s="42">
        <f t="shared" si="3"/>
        <v>0</v>
      </c>
      <c r="N19" s="42">
        <f t="shared" si="3"/>
        <v>0</v>
      </c>
      <c r="O19" s="42">
        <f t="shared" si="3"/>
        <v>0</v>
      </c>
      <c r="P19" s="42">
        <f t="shared" si="3"/>
        <v>1414464</v>
      </c>
      <c r="Q19" s="16">
        <f>L19/H19</f>
        <v>59.98681910364815</v>
      </c>
      <c r="R19" s="43" t="s">
        <v>28</v>
      </c>
      <c r="S19" s="43" t="s">
        <v>28</v>
      </c>
      <c r="T19" s="43" t="s">
        <v>28</v>
      </c>
      <c r="U19" s="36"/>
    </row>
    <row r="20" spans="1:20" s="34" customFormat="1" ht="13.5">
      <c r="A20" s="85" t="s">
        <v>72</v>
      </c>
      <c r="B20" s="86"/>
      <c r="C20" s="87"/>
      <c r="D20" s="37" t="s">
        <v>28</v>
      </c>
      <c r="E20" s="37" t="s">
        <v>28</v>
      </c>
      <c r="F20" s="37" t="s">
        <v>28</v>
      </c>
      <c r="G20" s="37" t="s">
        <v>28</v>
      </c>
      <c r="H20" s="43" t="s">
        <v>28</v>
      </c>
      <c r="I20" s="43" t="s">
        <v>28</v>
      </c>
      <c r="J20" s="43" t="s">
        <v>28</v>
      </c>
      <c r="K20" s="43" t="s">
        <v>28</v>
      </c>
      <c r="L20" s="42">
        <f>'виды работ  (2)'!D20</f>
        <v>0</v>
      </c>
      <c r="M20" s="42">
        <f>M19</f>
        <v>0</v>
      </c>
      <c r="N20" s="42">
        <f t="shared" si="3"/>
        <v>0</v>
      </c>
      <c r="O20" s="42">
        <f t="shared" si="3"/>
        <v>0</v>
      </c>
      <c r="P20" s="42">
        <f>L20</f>
        <v>0</v>
      </c>
      <c r="Q20" s="43" t="s">
        <v>28</v>
      </c>
      <c r="R20" s="43" t="s">
        <v>28</v>
      </c>
      <c r="S20" s="43" t="s">
        <v>28</v>
      </c>
      <c r="T20" s="43" t="s">
        <v>28</v>
      </c>
    </row>
    <row r="21" s="34" customFormat="1" ht="13.5">
      <c r="C21" s="35"/>
    </row>
    <row r="22" s="34" customFormat="1" ht="13.5">
      <c r="C22" s="35"/>
    </row>
  </sheetData>
  <sheetProtection/>
  <mergeCells count="27">
    <mergeCell ref="F11:T11"/>
    <mergeCell ref="L6:L7"/>
    <mergeCell ref="K5:K7"/>
    <mergeCell ref="T5:T8"/>
    <mergeCell ref="S5:S8"/>
    <mergeCell ref="J6:J7"/>
    <mergeCell ref="A10:T10"/>
    <mergeCell ref="A2:S2"/>
    <mergeCell ref="D3:Q3"/>
    <mergeCell ref="A5:A8"/>
    <mergeCell ref="B5:B8"/>
    <mergeCell ref="C5:D5"/>
    <mergeCell ref="R5:R7"/>
    <mergeCell ref="G5:G8"/>
    <mergeCell ref="E5:E8"/>
    <mergeCell ref="Q5:Q7"/>
    <mergeCell ref="I6:I7"/>
    <mergeCell ref="A20:C20"/>
    <mergeCell ref="F5:F8"/>
    <mergeCell ref="L5:P5"/>
    <mergeCell ref="H5:H7"/>
    <mergeCell ref="C6:C8"/>
    <mergeCell ref="D6:D8"/>
    <mergeCell ref="I5:J5"/>
    <mergeCell ref="A19:B19"/>
    <mergeCell ref="A18:B18"/>
    <mergeCell ref="A11:E11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2016-12-28T05:53:01Z</cp:lastPrinted>
  <dcterms:created xsi:type="dcterms:W3CDTF">2006-09-16T00:00:00Z</dcterms:created>
  <dcterms:modified xsi:type="dcterms:W3CDTF">2018-01-26T06:53:09Z</dcterms:modified>
  <cp:category/>
  <cp:version/>
  <cp:contentType/>
  <cp:contentStatus/>
</cp:coreProperties>
</file>