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80" windowWidth="9720" windowHeight="4260" tabRatio="799" firstSheet="1" activeTab="1"/>
  </bookViews>
  <sheets>
    <sheet name="Реестр" sheetId="1" r:id="rId1"/>
    <sheet name="прил9" sheetId="2" r:id="rId2"/>
  </sheets>
  <definedNames>
    <definedName name="_xlnm._FilterDatabase" localSheetId="1" hidden="1">'прил9'!$A$21:$J$299</definedName>
    <definedName name="_xlnm.Print_Area" localSheetId="0">'Реестр'!$A$1:$B$39</definedName>
  </definedNames>
  <calcPr fullCalcOnLoad="1"/>
</workbook>
</file>

<file path=xl/sharedStrings.xml><?xml version="1.0" encoding="utf-8"?>
<sst xmlns="http://schemas.openxmlformats.org/spreadsheetml/2006/main" count="812" uniqueCount="296">
  <si>
    <t>Дополнительные материалы к проекту бюджета</t>
  </si>
  <si>
    <t>Рз (раздел)</t>
  </si>
  <si>
    <t>ПР (подраздел)</t>
  </si>
  <si>
    <t>ВР (вид расхода)</t>
  </si>
  <si>
    <t>№ п/п</t>
  </si>
  <si>
    <t>Наименование</t>
  </si>
  <si>
    <t>Бюджетные инвестиции</t>
  </si>
  <si>
    <t xml:space="preserve">   (тысяч рублей)</t>
  </si>
  <si>
    <t xml:space="preserve">РЕЕСТР </t>
  </si>
  <si>
    <t>Тосненского района</t>
  </si>
  <si>
    <t>Ленинградской области</t>
  </si>
  <si>
    <t>Приложение 10</t>
  </si>
  <si>
    <t>Приложение 11</t>
  </si>
  <si>
    <t>Приложение 12</t>
  </si>
  <si>
    <t>Приложение 13</t>
  </si>
  <si>
    <t>Приложение 3</t>
  </si>
  <si>
    <t>Приложение 1</t>
  </si>
  <si>
    <t>Приложение 2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</si>
  <si>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</si>
  <si>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</si>
  <si>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</si>
  <si>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</si>
  <si>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</si>
  <si>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</si>
  <si>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240</t>
  </si>
  <si>
    <t>120</t>
  </si>
  <si>
    <t xml:space="preserve">ЦСР </t>
  </si>
  <si>
    <t>Всего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</si>
  <si>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</si>
  <si>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</si>
  <si>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</si>
  <si>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</si>
  <si>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Тосненского района Ленинградской области на 2014 год и плановый период 2015 и 2016 годов"</t>
  </si>
  <si>
    <t>Источники внутреннего финансирования дефицита местного бюджета на 2014 год</t>
  </si>
  <si>
    <t>Источники внутреннего финансирования дефицита местного бюджета на 2015-2016 годы</t>
  </si>
  <si>
    <t>Прогнозируемые поступления доходов в местный бюджет на 2014 год</t>
  </si>
  <si>
    <t>Прогнозируемые поступления доходов в местный бюджет на плановый период 2015-2016 годов</t>
  </si>
  <si>
    <t>Перечень главных администраторов доходов  местного бюджета</t>
  </si>
  <si>
    <t>Перечень главных администраторов источников внутреннего финансирования дефицита местного бюджета</t>
  </si>
  <si>
    <t>Распределение бюджетных ассигнований по разделам, подразделам, целевым статьям (муниципальным программам и непрограммым направлениям деятельности) группам и подгруппам видов расходов классификации расходов бюджетов на 2014 год</t>
  </si>
  <si>
    <t>Ведомственная структура расходов местного бюджета на 2014 год</t>
  </si>
  <si>
    <t>Распределение бюджетных ассигнований по разделам, подразделам, целевым статьям (муниципальным программам и непрограммым направлениям деятельности) группам и подгруппам видов расходов классификации расходов бюджетов на 2015 и 2016 годы</t>
  </si>
  <si>
    <t>Ведомственная структура расходов местного бюджета на 2015 и 2016 годы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</si>
  <si>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видом расходов классификации расходов бюджетов, а также по разделам и подразделам классификации расходов бюджетов на 2014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</si>
  <si>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видом расходов классификации расходов бюджетов, а также по разделам и подразделам классификации расходов бюджетовна 2015-2016 годы</t>
  </si>
  <si>
    <t>Приложение 14</t>
  </si>
  <si>
    <t>Приложение 15</t>
  </si>
  <si>
    <t>документов к решению совета депутатов</t>
  </si>
  <si>
    <t xml:space="preserve"> Никольского городского поселения  Тосненского района Ленинградской области</t>
  </si>
  <si>
    <t xml:space="preserve">"О бюджете Никольского городского поселения </t>
  </si>
  <si>
    <t xml:space="preserve">      Проект решения совета депутатов Никольского городского поселения Тосненского района Ленинградской области "О бюджете Никольского городского поселения Тосненского района Ленинградской области на 2014 год и на плановый период 2015 и 2016 годов"</t>
  </si>
  <si>
    <t>Иные межбюджетные трансферты, передаваемые Никольским городским поселением муниципальному образованию Тосненский район Ленинградской области на исполнение полномочий на 2014 год</t>
  </si>
  <si>
    <t>Иные межбюджетные трансферты, передаваемые Никольским городским поселением муниципальному образованию Тосненский район Ленинградской области на исполнение полномочий на 2015-2016 годы</t>
  </si>
  <si>
    <t>1) Пояснительная записка к проекту бюджета Никольского городского поселения Тосненского района Ленинградской области на 2014 год и на плановый период 2015 и 2016 годов</t>
  </si>
  <si>
    <t>2) Основные направления бюджетной и налоговой политики Никольского  городского поселения Тосненского района Ленинградской области на 2014-2016 годы</t>
  </si>
  <si>
    <t>3) Итоги социально-экономического развития Никольского городского поселения Тосненского района Ленинградской области за 9 месяцев 2013 года</t>
  </si>
  <si>
    <t>5) Прогноз ожидаемого исполнения бюджета Никольского городского поселения Тосненского района Ленинградской области за 2013 год</t>
  </si>
  <si>
    <t>Никольского городского поселения</t>
  </si>
  <si>
    <t>Приложение 16</t>
  </si>
  <si>
    <t>Порядок предоставления иных межбюджетных трансфертов муниципальному образованию Тосненский район Ленинградской области на исполнение части полномочий Никольского городского поселения</t>
  </si>
  <si>
    <t>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</si>
  <si>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</si>
  <si>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</si>
  <si>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</si>
  <si>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уплата налогов, сборов и иных платежей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</si>
  <si>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</si>
  <si>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</si>
  <si>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</si>
  <si>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</si>
  <si>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</si>
  <si>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</si>
  <si>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муниципальных образований</t>
  </si>
  <si>
    <t>Мероприятия по землеустройству и землепользованию</t>
  </si>
  <si>
    <t>Мероприятия в области национальной экономики</t>
  </si>
  <si>
    <t>Мероприятия в области строительства, архитектуры и градостроительства</t>
  </si>
  <si>
    <t>Жилищное хозяйство</t>
  </si>
  <si>
    <t>Мероприятия по капитальному ремонту муниципального жилищного фонда</t>
  </si>
  <si>
    <t>Мероприятия в области жилищного хозяйства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</si>
  <si>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</si>
  <si>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Пенсионное обеспечение</t>
  </si>
  <si>
    <t>Доплаты к пенсиям муниципальных служащих</t>
  </si>
  <si>
    <t>Мероприятия в сфере массовой информации в рамках непрограммных расходов органов исполнительной власти Никольского городского поселенияТосненского района Ленинградской области</t>
  </si>
  <si>
    <t>6) Прогноз основных характеристик бюджета Никольского городского поселения Тосненского района Ленинградской области на 2014 год и на плановый период 2015 и 2016 годов</t>
  </si>
  <si>
    <t>7) Паспорт муниципальной программы "Безопасность Никольского городского поселения Никольского района Ленинградской области на 2014-2016 годы"</t>
  </si>
  <si>
    <t>8) Паспорт муниципальной программы "Развитие и поддержка малого и среднего предпринимательства на территории Никольского городского поселения Тосненского района Ленинградской области на 2014-2016 годы"</t>
  </si>
  <si>
    <t>9) Паспорт муниципальной программы "Развитие автомобильных дорог Никольское городского поселения Тосненского района Ленинградской области на 2014-2016 годы"</t>
  </si>
  <si>
    <t>10) Паспорт муниципальной программы "Устойчивое развитие части территорий  Никольского городского поселения Тосненского района Ленинградской области на 2014-2016 годы"</t>
  </si>
  <si>
    <t>11) Паспорт муниципальной программы "Благоустройство территории Никольского городского поселения Тосненского района Ленинградской области на 2014-2016 годы"</t>
  </si>
  <si>
    <t>12) Паспорт муниципальной программы "Газификация индивидуальных жилых домов, расположенных на территории Никольского городского поселения Тосненского района Ленинградской области на 2014-2016 годы"</t>
  </si>
  <si>
    <t>13) Паспорт муниципальной программы "Развитие культуры в Никольском городском поселении Тосненского района Ленинградской области на 2014-2016 годы"</t>
  </si>
  <si>
    <t>14) Паспорт муниципальной программы "Развитие физической культуры и спорта в Никольском городском поселении Тосненского района Ленинградской области на 2014-2016 годы"</t>
  </si>
  <si>
    <t>Порядок предоставления субсидий из бюджета Никольского городского поселения Тосненского района Ленинградской области</t>
  </si>
  <si>
    <t>4) Основные показатели прогноза социально-экономического развития Никольского городского поселения Тосненского района Ленинградской области на 2014-2016 годы (включая ожидаемые итоги социально-экономического развития Никольского городского поселения Тосненского района Ленинградской области за 2013 год)</t>
  </si>
  <si>
    <t>Итого программные расходы</t>
  </si>
  <si>
    <t>Итого непрограммные расходы</t>
  </si>
  <si>
    <t>к решению Совета депутатов</t>
  </si>
  <si>
    <t>Непрограммные расходы органов исполнительной власти муниципального образования Никольского городского поселения Тосненского района Ленинградской области</t>
  </si>
  <si>
    <t>Физическая культура</t>
  </si>
  <si>
    <t>Другие вопросы в области национальной экономики</t>
  </si>
  <si>
    <t>Молодежная политика и оздоровление детей</t>
  </si>
  <si>
    <t>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</si>
  <si>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</si>
  <si>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</si>
  <si>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Коммунальное хозяйство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</si>
  <si>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</si>
  <si>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</si>
  <si>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</si>
  <si>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Периодическая печать и издательства</t>
  </si>
  <si>
    <t>Социальные выплаты гражданам, кроме публичных нормативных социальных выплат</t>
  </si>
  <si>
    <t>320</t>
  </si>
  <si>
    <t>04 0 00 00000</t>
  </si>
  <si>
    <t>Муниципальная программа "Развитие физической культуры и спорта на территории Никольского городского поселения Тосненского района Ленинградской области"</t>
  </si>
  <si>
    <t>Основное мероприятие "Развитие физической культуры и спорта"</t>
  </si>
  <si>
    <t xml:space="preserve">Расходы на обеспечение деятельности муниципальных казенных учреждений </t>
  </si>
  <si>
    <t>04 1 00 00000</t>
  </si>
  <si>
    <t>04 1 01 00000</t>
  </si>
  <si>
    <t>04 1 01 00160</t>
  </si>
  <si>
    <t>Расходы на обеспечение деятельности муниципальных казенных учреждений  (расходы за счет платных услуг и неналоговых доходов)</t>
  </si>
  <si>
    <t xml:space="preserve">Подпрограмма "Развитие  физической культуры и массового спорта в Никольском городском поселении Тосненского района Ленинградской области"  </t>
  </si>
  <si>
    <t>04 3 00 00000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</si>
  <si>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</si>
  <si>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04 3 01 00000</t>
  </si>
  <si>
    <t xml:space="preserve">Мероприятия по организации и проведению физкультурных спортивно-массовых мероприятий </t>
  </si>
  <si>
    <t>04 3 01 13300</t>
  </si>
  <si>
    <t>Муниципальная программа "Развитие и поддержка малого и среднего предпринимательства на территории Никольском городского поселения Тосненского района Ленинградской области"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</si>
  <si>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</si>
  <si>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</si>
  <si>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</si>
  <si>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</si>
  <si>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Муниципальная программа "Развитие культуры Никольского городского поселения Тосненского района Ленинградской области" </t>
  </si>
  <si>
    <t>07 0 00 00000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</si>
  <si>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культуры и досуга" </t>
  </si>
  <si>
    <t xml:space="preserve">Подпрограмма "Молодежь Никольского городского поселения Тосненского района Ленинградской области" </t>
  </si>
  <si>
    <t>Основное мероприятия "Обеспечение отдыха, оздоровления, занятости детей, подростков и молодежи"</t>
  </si>
  <si>
    <t xml:space="preserve">Организация отдыха и оздоровления детей и подростков </t>
  </si>
  <si>
    <t>07 1 00 00000</t>
  </si>
  <si>
    <t>07 1 01 12290</t>
  </si>
  <si>
    <t>Основное мероприятия "Организация и проведение молодежных массовых мероприятий"</t>
  </si>
  <si>
    <t xml:space="preserve">Мероприятия в сфере молодежной политики </t>
  </si>
  <si>
    <t>07 1 01 00000</t>
  </si>
  <si>
    <t>07 2 00 00000</t>
  </si>
  <si>
    <t>Основное мероприятие "Развитие культуры на территории поселения"</t>
  </si>
  <si>
    <t>07 2 01 00000</t>
  </si>
  <si>
    <t>07 2 01 00160</t>
  </si>
  <si>
    <t>Расходы на обеспечение деятельности муниципальных казенных учреждений (расходы за счет платных услуг и неналоговых доходов)</t>
  </si>
  <si>
    <t xml:space="preserve">Подпрограмма "Обеспечение условий реализации программы Никольского городского поселения Тосненского района Ленинградской области"  </t>
  </si>
  <si>
    <t>07 3 00 00000</t>
  </si>
  <si>
    <t>Основное мероприятия "Мероприятия организационного характера"</t>
  </si>
  <si>
    <t>07 3 01 00000</t>
  </si>
  <si>
    <t>07 3 01 11220</t>
  </si>
  <si>
    <t>Муниципальная программа "Безопасность  на территории Никольского городского поселения Тосненского района Ленинградской области"</t>
  </si>
  <si>
    <t>08 0 00 00000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</si>
  <si>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</si>
  <si>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</si>
  <si>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08 1 00 00000</t>
  </si>
  <si>
    <t>08 1 01 00000</t>
  </si>
  <si>
    <t>08 0 01 11570</t>
  </si>
  <si>
    <t>07 1 02 00000</t>
  </si>
  <si>
    <t>07 1 02 11680</t>
  </si>
  <si>
    <t xml:space="preserve">Основное мероприятия "Обеспечения пожарной безопасности" </t>
  </si>
  <si>
    <t xml:space="preserve">Мероприятия в области пожарной безопасности  </t>
  </si>
  <si>
    <t>08 1 02 00000</t>
  </si>
  <si>
    <t>08 1 02 11620</t>
  </si>
  <si>
    <t>Муниципальная программа "Развитие автомобильных дорог  Никольского городского поселения Тосненского района Ленинградской области"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</si>
  <si>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</si>
  <si>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</si>
  <si>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Мероприятия по содержанию автомобильных дорог </t>
  </si>
  <si>
    <t>10 0 00 00000</t>
  </si>
  <si>
    <t>10 1 00 00000</t>
  </si>
  <si>
    <t>10 1 01 00000</t>
  </si>
  <si>
    <t>10 1 01 10100</t>
  </si>
  <si>
    <t xml:space="preserve">Подпрограмма "Обеспечение условий для организации дорожного движения на территории" </t>
  </si>
  <si>
    <t>Основное мероприятия "Мероприятия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</si>
  <si>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</t>
  </si>
  <si>
    <t>10 2 00 00000</t>
  </si>
  <si>
    <t>10 2 01 00000</t>
  </si>
  <si>
    <t>Муниципальная программа "Газификация территории  Никольского городского поселения Тосненского района Ленинградской области"</t>
  </si>
  <si>
    <t>Основное мероприятия "Организация газоснабжения"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</si>
  <si>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</si>
  <si>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 xml:space="preserve">Мероприятия по обслуживанию объектов газификации </t>
  </si>
  <si>
    <t>11 0 00 00000</t>
  </si>
  <si>
    <t>11 0 01 00000</t>
  </si>
  <si>
    <t>11 0 01 04200</t>
  </si>
  <si>
    <t>11 0 01 13200</t>
  </si>
  <si>
    <t>Муниципальная программа "Благоустройство территории  Никольского городского поселения Тосненского района Ленинградской области"</t>
  </si>
  <si>
    <t>12 0 00 00000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</si>
  <si>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</si>
  <si>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12 0 01 00000</t>
  </si>
  <si>
    <t xml:space="preserve">Мероприятия по содержанию объектов благоустройства территории Никольского городского поселения Тосненского района Ленинградской области </t>
  </si>
  <si>
    <t>12 0 01 13280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</si>
  <si>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области"</t>
  </si>
  <si>
    <t>Основное мероприятия "Реализации энергосберегающих мероприятий в муниципальных образованиях"</t>
  </si>
  <si>
    <t>Мероприятия по повышению надежности и энергетической эффективности</t>
  </si>
  <si>
    <t>14 0 00 00000</t>
  </si>
  <si>
    <t>14 0 01 00000</t>
  </si>
  <si>
    <t>14 0 01 13180</t>
  </si>
  <si>
    <t>Основное мероприятие "Поддержка  проектов местных инциатив граждан"</t>
  </si>
  <si>
    <t>91 0 00 00000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</si>
  <si>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Ленинградской области </t>
  </si>
  <si>
    <t>91 3 01 00000</t>
  </si>
  <si>
    <t>Непрограммные расходы</t>
  </si>
  <si>
    <t>91 3 01 00040</t>
  </si>
  <si>
    <t xml:space="preserve">Обеспечение деятельности главы местной администрации Никольского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</si>
  <si>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</si>
  <si>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</si>
  <si>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91 8 01 00080</t>
  </si>
  <si>
    <t>91 3 01 71330</t>
  </si>
  <si>
    <t>91 3 01 71340</t>
  </si>
  <si>
    <t>92 0 00 00000</t>
  </si>
  <si>
    <t>92 9 00 00000</t>
  </si>
  <si>
    <t>92 9 01 00000</t>
  </si>
  <si>
    <t>92 9 01 00030</t>
  </si>
  <si>
    <t>15 0 00 00000</t>
  </si>
  <si>
    <t>15 0 01 00000</t>
  </si>
  <si>
    <t>99 0 00 00000</t>
  </si>
  <si>
    <t>99 9 00 00000</t>
  </si>
  <si>
    <t>99 9 01 00000</t>
  </si>
  <si>
    <t>99 9 01 10050</t>
  </si>
  <si>
    <t>99 9 01 10350</t>
  </si>
  <si>
    <t>99 9 01 10360</t>
  </si>
  <si>
    <t>99 9 01 10400</t>
  </si>
  <si>
    <t>99 9 01 13770</t>
  </si>
  <si>
    <t>99 9 01 10630</t>
  </si>
  <si>
    <t>99 9 01 03080</t>
  </si>
  <si>
    <t>99 9 01 13730</t>
  </si>
  <si>
    <t>91 3 00 00000</t>
  </si>
  <si>
    <t>Муниципальная программа "Устойчивое развитие территории  Никольского городского поселения Тосненского района Ленинградской области"</t>
  </si>
  <si>
    <t>99 9 01 96010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</si>
  <si>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спорта, оздоровления и досуга" </t>
  </si>
  <si>
    <t>10 2 01 13530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</si>
  <si>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</t>
  </si>
  <si>
    <t xml:space="preserve"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</si>
  <si>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Обеспечение капитального ремонта и ремонта автомобильных дорог общего пользования местного значения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</si>
  <si>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</si>
  <si>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10 1 01 S0140</t>
  </si>
  <si>
    <t>15 0 01 S0880</t>
  </si>
  <si>
    <t>05 0 01 06390</t>
  </si>
  <si>
    <t>99 9 01 13280</t>
  </si>
  <si>
    <t>16 0 00 00000</t>
  </si>
  <si>
    <t>16 0 01 00000</t>
  </si>
  <si>
    <t>Основное мероприятия "Развитие и поддержка  инженерных коммуникаций"</t>
  </si>
  <si>
    <t>16 0 01 S0250</t>
  </si>
  <si>
    <t>Муниципальная программа "Обеспечение населения Никольского городского поселения Тосненского района Ленинградской области питьевой водой"</t>
  </si>
  <si>
    <t>08 2 01 00000</t>
  </si>
  <si>
    <t>08 2 00 00000</t>
  </si>
  <si>
    <t xml:space="preserve">Подпрограмма "Обеспечение правопорядка и профилактики правонарушений" </t>
  </si>
  <si>
    <t xml:space="preserve">Основное мероприятия "Мероприятия по обеспечению общественного порядка и профилактике правонарушений на территории Ленинградской области" 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</si>
  <si>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</si>
  <si>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Другие вопросы в области национальной безопасности и правоохранительной деятельности</t>
  </si>
  <si>
    <t>99 9 01 00160</t>
  </si>
  <si>
    <t>Организация и проведение мероприятий в сфере культуры</t>
  </si>
  <si>
    <t>99 9 01 11220</t>
  </si>
  <si>
    <t>99 9 01 12290</t>
  </si>
  <si>
    <t>99 9 01 11680</t>
  </si>
  <si>
    <t>99 9 01 13300</t>
  </si>
  <si>
    <t>08 2 01 S0430</t>
  </si>
  <si>
    <t>08 2 01 70430</t>
  </si>
  <si>
    <t>2018 год</t>
  </si>
  <si>
    <t>2019 год</t>
  </si>
  <si>
    <t xml:space="preserve">Распределение бюджетных ассигнований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плановый период 2018 и 2019 годов   </t>
  </si>
  <si>
    <t>Приложение №9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</si>
  <si>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</si>
  <si>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</t>
  </si>
  <si>
    <t>01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</si>
  <si>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</si>
  <si>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</si>
  <si>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</si>
  <si>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 xml:space="preserve">Предоставление субсидий бюджетным, автономным
учреждениям и иным некоммерческим организациям
</t>
  </si>
  <si>
    <t>07</t>
  </si>
  <si>
    <t>08</t>
  </si>
  <si>
    <t>03</t>
  </si>
  <si>
    <t>09</t>
  </si>
  <si>
    <t>14</t>
  </si>
  <si>
    <t>04</t>
  </si>
  <si>
    <t>05</t>
  </si>
  <si>
    <t>02</t>
  </si>
  <si>
    <t>100</t>
  </si>
  <si>
    <t>200</t>
  </si>
  <si>
    <t>800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</si>
  <si>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</si>
  <si>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13</t>
  </si>
  <si>
    <t>12</t>
  </si>
  <si>
    <t>Социальное обеспечение и иные выплаты населению</t>
  </si>
  <si>
    <t>300</t>
  </si>
  <si>
    <t>10</t>
  </si>
  <si>
    <t xml:space="preserve">Обеспечение мероприятий по строительству и реконструкции объектов водоснабжения, водоотведения и очистки сточных вод </t>
  </si>
  <si>
    <t>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</si>
  <si>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>Обеспечение создания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</si>
  <si>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</si>
  <si>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</si>
  <si>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99 9 01 51180</t>
  </si>
  <si>
    <t>от  20.12.2016 №79</t>
  </si>
  <si>
    <t>Приложение №2</t>
  </si>
  <si>
    <t>от  17.10.2017 №</t>
  </si>
  <si>
    <t xml:space="preserve">Строительство и реконструкция объектов водоснабжения, водоотведения и очистки сточных вод </t>
  </si>
  <si>
    <t>16 0 01 70250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</si>
</sst>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#,##0.0"/>
    <numFmt numFmtId="192" formatCode="#,##0.00&quot;р.&quot;"/>
    <numFmt numFmtId="193" formatCode="#,##0.00_р_."/>
    <numFmt numFmtId="194" formatCode="#,##0.000"/>
    <numFmt numFmtId="195" formatCode="#,##0.0000"/>
    <numFmt numFmtId="196" formatCode="[$-FC19]d\ mmmm\ yyyy\ &quot;г.&quot;"/>
    <numFmt numFmtId="197" formatCode="_-* #,##0_р_._-;\-* #,##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00"/>
    <numFmt numFmtId="203" formatCode="?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4" fillId="0" borderId="23" xfId="0" applyFont="1" applyBorder="1" applyAlignment="1">
      <alignment vertical="top"/>
    </xf>
    <xf numFmtId="0" fontId="14" fillId="0" borderId="23" xfId="0" applyFont="1" applyBorder="1" applyAlignment="1">
      <alignment vertical="top" wrapText="1"/>
    </xf>
    <xf numFmtId="0" fontId="3" fillId="34" borderId="24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vertical="center" wrapText="1"/>
    </xf>
    <xf numFmtId="0" fontId="9" fillId="34" borderId="24" xfId="0" applyFont="1" applyFill="1" applyBorder="1" applyAlignment="1">
      <alignment horizontal="center" vertical="center" wrapText="1"/>
    </xf>
    <xf numFmtId="49" fontId="0" fillId="0" borderId="26" xfId="53" applyNumberFormat="1" applyFont="1" applyFill="1" applyBorder="1" applyAlignment="1">
      <alignment horizontal="center" vertical="center" wrapText="1"/>
      <protection/>
    </xf>
    <xf numFmtId="0" fontId="6" fillId="34" borderId="20" xfId="0" applyFont="1" applyFill="1" applyBorder="1" applyAlignment="1">
      <alignment/>
    </xf>
    <xf numFmtId="0" fontId="0" fillId="34" borderId="27" xfId="0" applyFill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10" fillId="33" borderId="25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49" fontId="2" fillId="0" borderId="13" xfId="53" applyNumberFormat="1" applyFont="1" applyFill="1" applyBorder="1" applyAlignment="1">
      <alignment horizontal="left" vertical="center" wrapText="1"/>
      <protection/>
    </xf>
    <xf numFmtId="49" fontId="2" fillId="0" borderId="13" xfId="53" applyNumberFormat="1" applyFont="1" applyFill="1" applyBorder="1" applyAlignment="1">
      <alignment horizontal="left" vertical="center" wrapText="1" indent="2"/>
      <protection/>
    </xf>
    <xf numFmtId="0" fontId="2" fillId="0" borderId="12" xfId="53" applyFont="1" applyFill="1" applyBorder="1" applyAlignment="1">
      <alignment horizontal="left" vertical="center" wrapText="1"/>
      <protection/>
    </xf>
    <xf numFmtId="49" fontId="2" fillId="0" borderId="21" xfId="53" applyNumberFormat="1" applyFont="1" applyFill="1" applyBorder="1" applyAlignment="1">
      <alignment horizontal="left" vertical="center" wrapText="1"/>
      <protection/>
    </xf>
    <xf numFmtId="49" fontId="0" fillId="0" borderId="13" xfId="53" applyNumberFormat="1" applyFont="1" applyFill="1" applyBorder="1" applyAlignment="1">
      <alignment horizontal="center" vertical="center" wrapText="1"/>
      <protection/>
    </xf>
    <xf numFmtId="49" fontId="0" fillId="0" borderId="12" xfId="53" applyNumberFormat="1" applyFont="1" applyFill="1" applyBorder="1" applyAlignment="1">
      <alignment horizontal="center" vertical="center" wrapText="1"/>
      <protection/>
    </xf>
    <xf numFmtId="49" fontId="0" fillId="0" borderId="28" xfId="53" applyNumberFormat="1" applyFont="1" applyFill="1" applyBorder="1" applyAlignment="1">
      <alignment horizontal="center" vertical="center" wrapText="1"/>
      <protection/>
    </xf>
    <xf numFmtId="49" fontId="0" fillId="0" borderId="22" xfId="53" applyNumberFormat="1" applyFont="1" applyFill="1" applyBorder="1" applyAlignment="1">
      <alignment horizontal="center" vertical="center" wrapText="1"/>
      <protection/>
    </xf>
    <xf numFmtId="49" fontId="0" fillId="0" borderId="16" xfId="53" applyNumberFormat="1" applyFont="1" applyFill="1" applyBorder="1" applyAlignment="1">
      <alignment horizontal="center" vertical="center" wrapText="1"/>
      <protection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49" fontId="0" fillId="0" borderId="14" xfId="53" applyNumberFormat="1" applyFont="1" applyFill="1" applyBorder="1" applyAlignment="1">
      <alignment horizontal="center" vertical="center" wrapText="1"/>
      <protection/>
    </xf>
    <xf numFmtId="49" fontId="0" fillId="0" borderId="15" xfId="53" applyNumberFormat="1" applyFont="1" applyFill="1" applyBorder="1" applyAlignment="1">
      <alignment horizontal="center" vertical="center" wrapText="1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49" fontId="0" fillId="0" borderId="30" xfId="53" applyNumberFormat="1" applyFont="1" applyFill="1" applyBorder="1" applyAlignment="1">
      <alignment horizontal="center" vertical="center" wrapText="1"/>
      <protection/>
    </xf>
    <xf numFmtId="49" fontId="0" fillId="0" borderId="11" xfId="53" applyNumberFormat="1" applyFont="1" applyFill="1" applyBorder="1" applyAlignment="1">
      <alignment horizontal="center" vertical="center" wrapText="1"/>
      <protection/>
    </xf>
    <xf numFmtId="49" fontId="0" fillId="0" borderId="0" xfId="53" applyNumberFormat="1" applyFont="1" applyFill="1" applyBorder="1" applyAlignment="1">
      <alignment horizontal="center" vertical="center" wrapText="1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8" fillId="0" borderId="13" xfId="53" applyNumberFormat="1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4" borderId="27" xfId="0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194" fontId="12" fillId="0" borderId="19" xfId="0" applyNumberFormat="1" applyFont="1" applyFill="1" applyBorder="1" applyAlignment="1">
      <alignment vertical="center"/>
    </xf>
    <xf numFmtId="194" fontId="12" fillId="34" borderId="24" xfId="0" applyNumberFormat="1" applyFont="1" applyFill="1" applyBorder="1" applyAlignment="1">
      <alignment vertical="center"/>
    </xf>
    <xf numFmtId="194" fontId="9" fillId="0" borderId="12" xfId="0" applyNumberFormat="1" applyFont="1" applyFill="1" applyBorder="1" applyAlignment="1">
      <alignment vertical="center" wrapText="1"/>
    </xf>
    <xf numFmtId="194" fontId="16" fillId="0" borderId="12" xfId="0" applyNumberFormat="1" applyFont="1" applyFill="1" applyBorder="1" applyAlignment="1">
      <alignment vertical="center" wrapText="1"/>
    </xf>
    <xf numFmtId="194" fontId="8" fillId="0" borderId="12" xfId="0" applyNumberFormat="1" applyFont="1" applyFill="1" applyBorder="1" applyAlignment="1">
      <alignment vertical="center" wrapText="1"/>
    </xf>
    <xf numFmtId="194" fontId="8" fillId="0" borderId="12" xfId="0" applyNumberFormat="1" applyFont="1" applyFill="1" applyBorder="1" applyAlignment="1">
      <alignment vertical="center" wrapText="1"/>
    </xf>
    <xf numFmtId="194" fontId="8" fillId="0" borderId="13" xfId="0" applyNumberFormat="1" applyFont="1" applyFill="1" applyBorder="1" applyAlignment="1">
      <alignment vertical="center" wrapText="1"/>
    </xf>
    <xf numFmtId="194" fontId="8" fillId="0" borderId="16" xfId="0" applyNumberFormat="1" applyFont="1" applyFill="1" applyBorder="1" applyAlignment="1">
      <alignment vertical="center" wrapText="1"/>
    </xf>
    <xf numFmtId="194" fontId="16" fillId="0" borderId="13" xfId="0" applyNumberFormat="1" applyFont="1" applyFill="1" applyBorder="1" applyAlignment="1">
      <alignment vertical="center" wrapText="1"/>
    </xf>
    <xf numFmtId="194" fontId="8" fillId="0" borderId="13" xfId="0" applyNumberFormat="1" applyFont="1" applyFill="1" applyBorder="1" applyAlignment="1">
      <alignment vertical="center" wrapText="1"/>
    </xf>
    <xf numFmtId="194" fontId="16" fillId="0" borderId="10" xfId="0" applyNumberFormat="1" applyFont="1" applyFill="1" applyBorder="1" applyAlignment="1">
      <alignment vertical="center" wrapText="1"/>
    </xf>
    <xf numFmtId="194" fontId="8" fillId="0" borderId="18" xfId="0" applyNumberFormat="1" applyFont="1" applyFill="1" applyBorder="1" applyAlignment="1">
      <alignment vertical="center" wrapText="1"/>
    </xf>
    <xf numFmtId="194" fontId="9" fillId="0" borderId="28" xfId="0" applyNumberFormat="1" applyFont="1" applyFill="1" applyBorder="1" applyAlignment="1">
      <alignment vertical="center" wrapText="1"/>
    </xf>
    <xf numFmtId="194" fontId="8" fillId="0" borderId="28" xfId="0" applyNumberFormat="1" applyFont="1" applyFill="1" applyBorder="1" applyAlignment="1">
      <alignment vertical="center" wrapText="1"/>
    </xf>
    <xf numFmtId="194" fontId="8" fillId="0" borderId="26" xfId="0" applyNumberFormat="1" applyFont="1" applyFill="1" applyBorder="1" applyAlignment="1">
      <alignment vertical="center" wrapText="1"/>
    </xf>
    <xf numFmtId="194" fontId="3" fillId="0" borderId="13" xfId="53" applyNumberFormat="1" applyFont="1" applyFill="1" applyBorder="1" applyAlignment="1">
      <alignment vertical="center" wrapText="1"/>
      <protection/>
    </xf>
    <xf numFmtId="194" fontId="0" fillId="0" borderId="13" xfId="53" applyNumberFormat="1" applyFont="1" applyFill="1" applyBorder="1" applyAlignment="1">
      <alignment vertical="center" wrapText="1"/>
      <protection/>
    </xf>
    <xf numFmtId="194" fontId="0" fillId="0" borderId="12" xfId="53" applyNumberFormat="1" applyFont="1" applyFill="1" applyBorder="1" applyAlignment="1">
      <alignment vertical="center" wrapText="1"/>
      <protection/>
    </xf>
    <xf numFmtId="194" fontId="0" fillId="0" borderId="13" xfId="53" applyNumberFormat="1" applyFont="1" applyFill="1" applyBorder="1" applyAlignment="1">
      <alignment vertical="center"/>
      <protection/>
    </xf>
    <xf numFmtId="194" fontId="0" fillId="0" borderId="12" xfId="53" applyNumberFormat="1" applyFont="1" applyFill="1" applyBorder="1" applyAlignment="1">
      <alignment vertical="center"/>
      <protection/>
    </xf>
    <xf numFmtId="194" fontId="0" fillId="0" borderId="16" xfId="53" applyNumberFormat="1" applyFont="1" applyFill="1" applyBorder="1" applyAlignment="1">
      <alignment vertical="center" wrapText="1"/>
      <protection/>
    </xf>
    <xf numFmtId="194" fontId="3" fillId="0" borderId="24" xfId="53" applyNumberFormat="1" applyFont="1" applyFill="1" applyBorder="1" applyAlignment="1">
      <alignment vertical="center" wrapText="1"/>
      <protection/>
    </xf>
    <xf numFmtId="194" fontId="0" fillId="0" borderId="10" xfId="53" applyNumberFormat="1" applyFont="1" applyFill="1" applyBorder="1" applyAlignment="1">
      <alignment vertical="center" wrapText="1"/>
      <protection/>
    </xf>
    <xf numFmtId="194" fontId="3" fillId="0" borderId="12" xfId="53" applyNumberFormat="1" applyFont="1" applyFill="1" applyBorder="1" applyAlignment="1">
      <alignment vertical="center" wrapText="1"/>
      <protection/>
    </xf>
    <xf numFmtId="194" fontId="0" fillId="0" borderId="22" xfId="53" applyNumberFormat="1" applyFont="1" applyFill="1" applyBorder="1" applyAlignment="1">
      <alignment vertical="center" wrapText="1"/>
      <protection/>
    </xf>
    <xf numFmtId="194" fontId="3" fillId="0" borderId="22" xfId="53" applyNumberFormat="1" applyFont="1" applyFill="1" applyBorder="1" applyAlignment="1">
      <alignment vertical="center" wrapText="1"/>
      <protection/>
    </xf>
    <xf numFmtId="194" fontId="0" fillId="33" borderId="26" xfId="0" applyNumberFormat="1" applyFont="1" applyFill="1" applyBorder="1" applyAlignment="1">
      <alignment vertical="center" wrapText="1"/>
    </xf>
    <xf numFmtId="194" fontId="0" fillId="33" borderId="29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2" fillId="0" borderId="11" xfId="53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0" fillId="0" borderId="33" xfId="0" applyBorder="1" applyAlignment="1">
      <alignment/>
    </xf>
    <xf numFmtId="49" fontId="8" fillId="33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4" fontId="8" fillId="0" borderId="22" xfId="0" applyNumberFormat="1" applyFont="1" applyFill="1" applyBorder="1" applyAlignment="1">
      <alignment vertical="center" wrapText="1"/>
    </xf>
    <xf numFmtId="49" fontId="0" fillId="0" borderId="34" xfId="53" applyNumberFormat="1" applyFont="1" applyFill="1" applyBorder="1" applyAlignment="1">
      <alignment horizontal="center" vertical="center" wrapText="1"/>
      <protection/>
    </xf>
    <xf numFmtId="49" fontId="2" fillId="0" borderId="35" xfId="53" applyNumberFormat="1" applyFont="1" applyFill="1" applyBorder="1" applyAlignment="1">
      <alignment horizontal="left" vertical="center" wrapText="1"/>
      <protection/>
    </xf>
    <xf numFmtId="49" fontId="15" fillId="0" borderId="19" xfId="53" applyNumberFormat="1" applyFont="1" applyFill="1" applyBorder="1" applyAlignment="1">
      <alignment horizontal="left" vertical="center" wrapText="1"/>
      <protection/>
    </xf>
    <xf numFmtId="49" fontId="2" fillId="0" borderId="24" xfId="53" applyNumberFormat="1" applyFont="1" applyFill="1" applyBorder="1" applyAlignment="1">
      <alignment horizontal="left" vertical="center" wrapText="1"/>
      <protection/>
    </xf>
    <xf numFmtId="49" fontId="3" fillId="0" borderId="20" xfId="53" applyNumberFormat="1" applyFont="1" applyFill="1" applyBorder="1" applyAlignment="1">
      <alignment horizontal="center" vertical="center" wrapText="1"/>
      <protection/>
    </xf>
    <xf numFmtId="49" fontId="2" fillId="0" borderId="22" xfId="53" applyNumberFormat="1" applyFont="1" applyFill="1" applyBorder="1" applyAlignment="1">
      <alignment horizontal="left" vertical="center" wrapText="1" indent="2"/>
      <protection/>
    </xf>
    <xf numFmtId="49" fontId="0" fillId="0" borderId="24" xfId="53" applyNumberFormat="1" applyFont="1" applyFill="1" applyBorder="1" applyAlignment="1">
      <alignment horizontal="center" vertical="center" wrapText="1"/>
      <protection/>
    </xf>
    <xf numFmtId="194" fontId="0" fillId="0" borderId="16" xfId="53" applyNumberFormat="1" applyFont="1" applyFill="1" applyBorder="1" applyAlignment="1">
      <alignment vertical="center"/>
      <protection/>
    </xf>
    <xf numFmtId="49" fontId="0" fillId="0" borderId="20" xfId="53" applyNumberFormat="1" applyFont="1" applyFill="1" applyBorder="1" applyAlignment="1">
      <alignment horizontal="center" vertical="center" wrapText="1"/>
      <protection/>
    </xf>
    <xf numFmtId="49" fontId="3" fillId="0" borderId="19" xfId="53" applyNumberFormat="1" applyFont="1" applyFill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left" vertical="center" wrapText="1"/>
      <protection/>
    </xf>
    <xf numFmtId="194" fontId="3" fillId="0" borderId="20" xfId="53" applyNumberFormat="1" applyFont="1" applyFill="1" applyBorder="1" applyAlignment="1">
      <alignment vertical="center" wrapText="1"/>
      <protection/>
    </xf>
    <xf numFmtId="0" fontId="11" fillId="33" borderId="21" xfId="0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15" fillId="0" borderId="20" xfId="53" applyNumberFormat="1" applyFont="1" applyFill="1" applyBorder="1" applyAlignment="1">
      <alignment horizontal="left" vertical="center" wrapText="1"/>
      <protection/>
    </xf>
    <xf numFmtId="194" fontId="3" fillId="0" borderId="19" xfId="53" applyNumberFormat="1" applyFont="1" applyFill="1" applyBorder="1" applyAlignment="1">
      <alignment vertical="center" wrapText="1"/>
      <protection/>
    </xf>
    <xf numFmtId="194" fontId="3" fillId="34" borderId="20" xfId="0" applyNumberFormat="1" applyFont="1" applyFill="1" applyBorder="1" applyAlignment="1">
      <alignment/>
    </xf>
    <xf numFmtId="49" fontId="2" fillId="0" borderId="0" xfId="53" applyNumberFormat="1" applyFont="1" applyFill="1" applyBorder="1" applyAlignment="1">
      <alignment horizontal="left" vertical="center" wrapText="1"/>
      <protection/>
    </xf>
    <xf numFmtId="0" fontId="17" fillId="0" borderId="21" xfId="0" applyFont="1" applyFill="1" applyBorder="1" applyAlignment="1">
      <alignment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49" fontId="19" fillId="0" borderId="21" xfId="53" applyNumberFormat="1" applyFont="1" applyFill="1" applyBorder="1" applyAlignment="1">
      <alignment horizontal="left" vertical="center" wrapText="1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194" fontId="16" fillId="0" borderId="22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194" fontId="9" fillId="0" borderId="24" xfId="0" applyNumberFormat="1" applyFont="1" applyFill="1" applyBorder="1" applyAlignment="1">
      <alignment vertical="center" wrapText="1"/>
    </xf>
    <xf numFmtId="49" fontId="20" fillId="0" borderId="11" xfId="53" applyNumberFormat="1" applyFont="1" applyFill="1" applyBorder="1" applyAlignment="1">
      <alignment horizontal="left" vertical="center" wrapText="1"/>
      <protection/>
    </xf>
    <xf numFmtId="49" fontId="20" fillId="0" borderId="12" xfId="53" applyNumberFormat="1" applyFont="1" applyFill="1" applyBorder="1" applyAlignment="1">
      <alignment horizontal="left" vertical="center" wrapText="1"/>
      <protection/>
    </xf>
    <xf numFmtId="0" fontId="17" fillId="0" borderId="2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49" fontId="3" fillId="0" borderId="12" xfId="53" applyNumberFormat="1" applyFont="1" applyFill="1" applyBorder="1" applyAlignment="1">
      <alignment horizontal="left" vertical="center" wrapText="1"/>
      <protection/>
    </xf>
    <xf numFmtId="49" fontId="19" fillId="0" borderId="13" xfId="53" applyNumberFormat="1" applyFont="1" applyFill="1" applyBorder="1" applyAlignment="1">
      <alignment horizontal="left" vertical="center" wrapText="1"/>
      <protection/>
    </xf>
    <xf numFmtId="0" fontId="17" fillId="33" borderId="14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194" fontId="8" fillId="0" borderId="36" xfId="0" applyNumberFormat="1" applyFont="1" applyFill="1" applyBorder="1" applyAlignment="1">
      <alignment vertical="center" wrapText="1"/>
    </xf>
    <xf numFmtId="194" fontId="17" fillId="0" borderId="12" xfId="0" applyNumberFormat="1" applyFont="1" applyFill="1" applyBorder="1" applyAlignment="1">
      <alignment vertical="center" wrapText="1"/>
    </xf>
    <xf numFmtId="49" fontId="2" fillId="33" borderId="21" xfId="53" applyNumberFormat="1" applyFont="1" applyFill="1" applyBorder="1" applyAlignment="1">
      <alignment horizontal="left" vertical="center" wrapText="1"/>
      <protection/>
    </xf>
    <xf numFmtId="0" fontId="8" fillId="33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194" fontId="8" fillId="0" borderId="16" xfId="0" applyNumberFormat="1" applyFont="1" applyFill="1" applyBorder="1" applyAlignment="1">
      <alignment vertical="center" wrapText="1"/>
    </xf>
    <xf numFmtId="49" fontId="8" fillId="33" borderId="26" xfId="0" applyNumberFormat="1" applyFont="1" applyFill="1" applyBorder="1" applyAlignment="1">
      <alignment horizontal="center" vertical="center" wrapText="1"/>
    </xf>
    <xf numFmtId="49" fontId="8" fillId="33" borderId="28" xfId="0" applyNumberFormat="1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17" fillId="0" borderId="28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/>
    </xf>
    <xf numFmtId="49" fontId="3" fillId="0" borderId="39" xfId="53" applyNumberFormat="1" applyFont="1" applyFill="1" applyBorder="1" applyAlignment="1">
      <alignment horizontal="center" vertical="center" wrapText="1"/>
      <protection/>
    </xf>
    <xf numFmtId="49" fontId="0" fillId="0" borderId="39" xfId="53" applyNumberFormat="1" applyFont="1" applyFill="1" applyBorder="1" applyAlignment="1">
      <alignment horizontal="center" vertical="center" wrapText="1"/>
      <protection/>
    </xf>
    <xf numFmtId="49" fontId="0" fillId="0" borderId="38" xfId="53" applyNumberFormat="1" applyFont="1" applyFill="1" applyBorder="1" applyAlignment="1">
      <alignment horizontal="center" vertical="center" wrapText="1"/>
      <protection/>
    </xf>
    <xf numFmtId="0" fontId="9" fillId="0" borderId="40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194" fontId="17" fillId="0" borderId="13" xfId="0" applyNumberFormat="1" applyFont="1" applyFill="1" applyBorder="1" applyAlignment="1">
      <alignment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9" fontId="1" fillId="0" borderId="13" xfId="53" applyNumberFormat="1" applyFont="1" applyFill="1" applyBorder="1" applyAlignment="1">
      <alignment horizontal="left" vertical="center" wrapText="1"/>
      <protection/>
    </xf>
    <xf numFmtId="49" fontId="2" fillId="33" borderId="13" xfId="53" applyNumberFormat="1" applyFont="1" applyFill="1" applyBorder="1" applyAlignment="1">
      <alignment horizontal="left" vertical="center" wrapText="1" indent="2"/>
      <protection/>
    </xf>
    <xf numFmtId="0" fontId="11" fillId="0" borderId="3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vertical="center" wrapText="1"/>
    </xf>
    <xf numFmtId="49" fontId="2" fillId="0" borderId="12" xfId="53" applyNumberFormat="1" applyFont="1" applyFill="1" applyBorder="1" applyAlignment="1">
      <alignment horizontal="left" vertical="center" wrapText="1" indent="2"/>
      <protection/>
    </xf>
    <xf numFmtId="194" fontId="8" fillId="0" borderId="43" xfId="0" applyNumberFormat="1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194" fontId="8" fillId="0" borderId="29" xfId="0" applyNumberFormat="1" applyFont="1" applyFill="1" applyBorder="1" applyAlignment="1">
      <alignment vertical="center" wrapText="1"/>
    </xf>
    <xf numFmtId="49" fontId="2" fillId="0" borderId="16" xfId="53" applyNumberFormat="1" applyFont="1" applyFill="1" applyBorder="1" applyAlignment="1">
      <alignment horizontal="left" vertical="center" wrapText="1"/>
      <protection/>
    </xf>
    <xf numFmtId="203" fontId="2" fillId="33" borderId="24" xfId="0" applyNumberFormat="1" applyFont="1" applyFill="1" applyBorder="1" applyAlignment="1">
      <alignment horizontal="left" vertical="center" wrapText="1"/>
    </xf>
    <xf numFmtId="49" fontId="8" fillId="33" borderId="24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29" xfId="0" applyNumberFormat="1" applyFont="1" applyFill="1" applyBorder="1" applyAlignment="1">
      <alignment horizontal="center" vertical="center" wrapText="1"/>
    </xf>
    <xf numFmtId="49" fontId="2" fillId="0" borderId="37" xfId="53" applyNumberFormat="1" applyFont="1" applyFill="1" applyBorder="1" applyAlignment="1">
      <alignment horizontal="left" vertical="center" wrapText="1"/>
      <protection/>
    </xf>
    <xf numFmtId="0" fontId="11" fillId="33" borderId="37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wrapText="1" indent="2"/>
    </xf>
    <xf numFmtId="49" fontId="2" fillId="33" borderId="16" xfId="53" applyNumberFormat="1" applyFont="1" applyFill="1" applyBorder="1" applyAlignment="1">
      <alignment horizontal="lef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49" fontId="1" fillId="0" borderId="13" xfId="53" applyNumberFormat="1" applyFont="1" applyFill="1" applyBorder="1" applyAlignment="1">
      <alignment horizontal="center" vertical="center" wrapText="1"/>
      <protection/>
    </xf>
    <xf numFmtId="49" fontId="1" fillId="0" borderId="16" xfId="53" applyNumberFormat="1" applyFont="1" applyFill="1" applyBorder="1" applyAlignment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194" fontId="8" fillId="0" borderId="38" xfId="0" applyNumberFormat="1" applyFont="1" applyFill="1" applyBorder="1" applyAlignment="1">
      <alignment vertical="center" wrapText="1"/>
    </xf>
    <xf numFmtId="49" fontId="1" fillId="0" borderId="24" xfId="53" applyNumberFormat="1" applyFont="1" applyFill="1" applyBorder="1" applyAlignment="1">
      <alignment horizontal="center" vertical="center" wrapText="1"/>
      <protection/>
    </xf>
    <xf numFmtId="0" fontId="8" fillId="33" borderId="24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94" fontId="9" fillId="33" borderId="12" xfId="0" applyNumberFormat="1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194" fontId="8" fillId="33" borderId="13" xfId="0" applyNumberFormat="1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42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194" fontId="8" fillId="33" borderId="16" xfId="0" applyNumberFormat="1" applyFont="1" applyFill="1" applyBorder="1" applyAlignment="1">
      <alignment vertical="center" wrapText="1"/>
    </xf>
    <xf numFmtId="194" fontId="8" fillId="33" borderId="12" xfId="0" applyNumberFormat="1" applyFont="1" applyFill="1" applyBorder="1" applyAlignment="1">
      <alignment vertical="center" wrapText="1"/>
    </xf>
    <xf numFmtId="194" fontId="0" fillId="33" borderId="28" xfId="0" applyNumberFormat="1" applyFont="1" applyFill="1" applyBorder="1" applyAlignment="1">
      <alignment vertical="center" wrapText="1"/>
    </xf>
    <xf numFmtId="194" fontId="0" fillId="0" borderId="24" xfId="53" applyNumberFormat="1" applyFont="1" applyFill="1" applyBorder="1" applyAlignment="1">
      <alignment vertical="center" wrapText="1"/>
      <protection/>
    </xf>
    <xf numFmtId="194" fontId="0" fillId="33" borderId="12" xfId="53" applyNumberFormat="1" applyFont="1" applyFill="1" applyBorder="1" applyAlignment="1">
      <alignment vertical="center" wrapText="1"/>
      <protection/>
    </xf>
    <xf numFmtId="194" fontId="16" fillId="33" borderId="13" xfId="0" applyNumberFormat="1" applyFont="1" applyFill="1" applyBorder="1" applyAlignment="1">
      <alignment vertical="center" wrapText="1"/>
    </xf>
    <xf numFmtId="194" fontId="17" fillId="33" borderId="13" xfId="0" applyNumberFormat="1" applyFont="1" applyFill="1" applyBorder="1" applyAlignment="1">
      <alignment vertical="center" wrapText="1"/>
    </xf>
    <xf numFmtId="194" fontId="8" fillId="33" borderId="13" xfId="0" applyNumberFormat="1" applyFont="1" applyFill="1" applyBorder="1" applyAlignment="1">
      <alignment vertical="center" wrapText="1"/>
    </xf>
    <xf numFmtId="194" fontId="8" fillId="33" borderId="16" xfId="0" applyNumberFormat="1" applyFont="1" applyFill="1" applyBorder="1" applyAlignment="1">
      <alignment vertical="center" wrapText="1"/>
    </xf>
    <xf numFmtId="194" fontId="9" fillId="0" borderId="38" xfId="0" applyNumberFormat="1" applyFont="1" applyFill="1" applyBorder="1" applyAlignment="1">
      <alignment vertical="center" wrapText="1"/>
    </xf>
    <xf numFmtId="194" fontId="8" fillId="0" borderId="41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194" fontId="0" fillId="35" borderId="12" xfId="53" applyNumberFormat="1" applyFont="1" applyFill="1" applyBorder="1" applyAlignment="1">
      <alignment vertical="center" wrapText="1"/>
      <protection/>
    </xf>
    <xf numFmtId="194" fontId="0" fillId="35" borderId="16" xfId="53" applyNumberFormat="1" applyFont="1" applyFill="1" applyBorder="1" applyAlignment="1">
      <alignment vertical="center" wrapText="1"/>
      <protection/>
    </xf>
    <xf numFmtId="49" fontId="2" fillId="0" borderId="10" xfId="53" applyNumberFormat="1" applyFont="1" applyFill="1" applyBorder="1" applyAlignment="1">
      <alignment horizontal="left" vertical="center" wrapText="1" indent="2"/>
      <protection/>
    </xf>
    <xf numFmtId="194" fontId="0" fillId="33" borderId="13" xfId="53" applyNumberFormat="1" applyFont="1" applyFill="1" applyBorder="1" applyAlignment="1">
      <alignment vertical="center" wrapText="1"/>
      <protection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49" fontId="8" fillId="0" borderId="31" xfId="0" applyNumberFormat="1" applyFont="1" applyFill="1" applyBorder="1" applyAlignment="1">
      <alignment horizontal="center" vertical="center" wrapText="1"/>
    </xf>
    <xf numFmtId="194" fontId="9" fillId="0" borderId="13" xfId="0" applyNumberFormat="1" applyFont="1" applyFill="1" applyBorder="1" applyAlignment="1">
      <alignment vertical="center" wrapText="1"/>
    </xf>
    <xf numFmtId="194" fontId="8" fillId="0" borderId="24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9" fillId="0" borderId="44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8" fillId="34" borderId="45" xfId="0" applyNumberFormat="1" applyFont="1" applyFill="1" applyBorder="1" applyAlignment="1">
      <alignment horizontal="center" vertical="center"/>
    </xf>
    <xf numFmtId="49" fontId="8" fillId="34" borderId="24" xfId="0" applyNumberFormat="1" applyFont="1" applyFill="1" applyBorder="1" applyAlignment="1">
      <alignment horizontal="center" vertical="center" wrapText="1"/>
    </xf>
    <xf numFmtId="49" fontId="0" fillId="0" borderId="17" xfId="53" applyNumberFormat="1" applyFont="1" applyFill="1" applyBorder="1" applyAlignment="1">
      <alignment horizontal="center" vertical="center" wrapText="1"/>
      <protection/>
    </xf>
    <xf numFmtId="49" fontId="0" fillId="0" borderId="18" xfId="53" applyNumberFormat="1" applyFont="1" applyFill="1" applyBorder="1" applyAlignment="1">
      <alignment horizontal="center" vertical="center" wrapText="1"/>
      <protection/>
    </xf>
    <xf numFmtId="194" fontId="0" fillId="0" borderId="18" xfId="53" applyNumberFormat="1" applyFont="1" applyFill="1" applyBorder="1" applyAlignment="1">
      <alignment vertical="center" wrapText="1"/>
      <protection/>
    </xf>
    <xf numFmtId="49" fontId="0" fillId="0" borderId="41" xfId="53" applyNumberFormat="1" applyFont="1" applyFill="1" applyBorder="1" applyAlignment="1">
      <alignment horizontal="center" vertical="center" wrapText="1"/>
      <protection/>
    </xf>
    <xf numFmtId="194" fontId="9" fillId="0" borderId="16" xfId="0" applyNumberFormat="1" applyFont="1" applyFill="1" applyBorder="1" applyAlignment="1">
      <alignment vertical="center" wrapText="1"/>
    </xf>
    <xf numFmtId="49" fontId="2" fillId="0" borderId="20" xfId="53" applyNumberFormat="1" applyFont="1" applyFill="1" applyBorder="1" applyAlignment="1">
      <alignment horizontal="left" vertical="center" wrapText="1"/>
      <protection/>
    </xf>
    <xf numFmtId="0" fontId="11" fillId="0" borderId="21" xfId="0" applyFont="1" applyFill="1" applyBorder="1" applyAlignment="1">
      <alignment horizontal="left" vertical="center" wrapText="1" indent="2"/>
    </xf>
    <xf numFmtId="49" fontId="2" fillId="0" borderId="31" xfId="53" applyNumberFormat="1" applyFont="1" applyFill="1" applyBorder="1" applyAlignment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left" vertical="center" wrapText="1"/>
      <protection/>
    </xf>
    <xf numFmtId="0" fontId="11" fillId="0" borderId="11" xfId="0" applyFont="1" applyFill="1" applyBorder="1" applyAlignment="1">
      <alignment vertical="center" wrapText="1"/>
    </xf>
    <xf numFmtId="194" fontId="8" fillId="0" borderId="46" xfId="0" applyNumberFormat="1" applyFont="1" applyFill="1" applyBorder="1" applyAlignment="1">
      <alignment vertical="center" wrapText="1"/>
    </xf>
    <xf numFmtId="0" fontId="17" fillId="33" borderId="13" xfId="0" applyFont="1" applyFill="1" applyBorder="1" applyAlignment="1">
      <alignment horizontal="left" vertical="center" wrapText="1"/>
    </xf>
    <xf numFmtId="0" fontId="13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4" fillId="0" borderId="23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35" borderId="0" xfId="0" applyFont="1" applyFill="1" applyAlignment="1">
      <alignment horizontal="justify"/>
    </xf>
    <xf numFmtId="49" fontId="3" fillId="35" borderId="0" xfId="0" applyNumberFormat="1" applyFont="1" applyFill="1" applyAlignment="1">
      <alignment horizontal="justify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1-9 к бюджету 2007 Поправ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7">
      <selection activeCell="A29" sqref="A29:B29"/>
    </sheetView>
  </sheetViews>
  <sheetFormatPr defaultColWidth="9.140625" defaultRowHeight="12.75"/>
  <cols>
    <col min="1" max="1" width="19.7109375" style="0" customWidth="1"/>
    <col min="2" max="2" width="91.57421875" style="0" customWidth="1"/>
    <col min="3" max="3" width="13.140625" style="0" customWidth="1"/>
    <col min="4" max="4" width="19.140625" style="0" customWidth="1"/>
    <col min="5" max="5" width="36.140625" style="0" customWidth="1"/>
  </cols>
  <sheetData>
    <row r="1" spans="1:2" ht="27" customHeight="1">
      <c r="A1" s="283" t="s">
        <v>8</v>
      </c>
      <c r="B1" s="283"/>
    </row>
    <row r="2" spans="1:2" ht="13.5" customHeight="1">
      <c r="A2" s="283" t="s">
        <v>47</v>
      </c>
      <c r="B2" s="283"/>
    </row>
    <row r="3" spans="1:2" ht="13.5" customHeight="1">
      <c r="A3" s="283" t="s">
        <v>48</v>
      </c>
      <c r="B3" s="283"/>
    </row>
    <row r="4" spans="1:2" ht="14.25" customHeight="1">
      <c r="A4" s="283" t="s">
        <v>49</v>
      </c>
      <c r="B4" s="283"/>
    </row>
    <row r="5" spans="1:2" ht="14.25" customHeight="1">
      <c r="A5" s="283" t="s">
        <v>32</v>
      </c>
      <c r="B5" s="283"/>
    </row>
    <row r="6" spans="1:2" ht="14.25" customHeight="1">
      <c r="A6" s="29"/>
      <c r="B6" s="29"/>
    </row>
    <row r="7" spans="1:2" ht="15" customHeight="1">
      <c r="A7" s="281" t="s">
        <v>5</v>
      </c>
      <c r="B7" s="281"/>
    </row>
    <row r="8" spans="1:2" ht="47.25" customHeight="1">
      <c r="A8" s="282" t="s">
        <v>50</v>
      </c>
      <c r="B8" s="282"/>
    </row>
    <row r="9" spans="1:2" s="2" customFormat="1" ht="22.5" customHeight="1">
      <c r="A9" s="30" t="s">
        <v>16</v>
      </c>
      <c r="B9" s="31" t="s">
        <v>33</v>
      </c>
    </row>
    <row r="10" spans="1:2" s="2" customFormat="1" ht="20.25" customHeight="1">
      <c r="A10" s="30" t="s">
        <v>17</v>
      </c>
      <c r="B10" s="31" t="s">
        <v>34</v>
      </c>
    </row>
    <row r="11" spans="1:2" s="2" customFormat="1" ht="22.5" customHeight="1">
      <c r="A11" s="30" t="s">
        <v>15</v>
      </c>
      <c r="B11" s="31" t="s">
        <v>35</v>
      </c>
    </row>
    <row r="12" spans="1:2" s="2" customFormat="1" ht="34.5" customHeight="1">
      <c r="A12" s="30" t="s">
        <v>18</v>
      </c>
      <c r="B12" s="31" t="s">
        <v>36</v>
      </c>
    </row>
    <row r="13" spans="1:2" s="2" customFormat="1" ht="22.5" customHeight="1">
      <c r="A13" s="30" t="s">
        <v>19</v>
      </c>
      <c r="B13" s="31" t="s">
        <v>37</v>
      </c>
    </row>
    <row r="14" spans="1:2" s="2" customFormat="1" ht="35.25" customHeight="1">
      <c r="A14" s="30" t="s">
        <v>20</v>
      </c>
      <c r="B14" s="31" t="s">
        <v>38</v>
      </c>
    </row>
    <row r="15" spans="1:2" s="2" customFormat="1" ht="51.75" customHeight="1">
      <c r="A15" s="30" t="s">
        <v>21</v>
      </c>
      <c r="B15" s="31" t="s">
        <v>39</v>
      </c>
    </row>
    <row r="16" spans="1:2" s="2" customFormat="1" ht="25.5" customHeight="1">
      <c r="A16" s="30" t="s">
        <v>22</v>
      </c>
      <c r="B16" s="31" t="s">
        <v>40</v>
      </c>
    </row>
    <row r="17" spans="1:2" s="2" customFormat="1" ht="53.25" customHeight="1">
      <c r="A17" s="30" t="s">
        <v>23</v>
      </c>
      <c r="B17" s="31" t="s">
        <v>41</v>
      </c>
    </row>
    <row r="18" spans="1:2" s="2" customFormat="1" ht="21.75" customHeight="1">
      <c r="A18" s="30" t="s">
        <v>11</v>
      </c>
      <c r="B18" s="31" t="s">
        <v>42</v>
      </c>
    </row>
    <row r="19" spans="1:2" s="2" customFormat="1" ht="66" customHeight="1">
      <c r="A19" s="30" t="s">
        <v>12</v>
      </c>
      <c r="B19" s="31" t="s">
        <v>43</v>
      </c>
    </row>
    <row r="20" spans="1:2" s="2" customFormat="1" ht="69.75" customHeight="1">
      <c r="A20" s="30" t="s">
        <v>13</v>
      </c>
      <c r="B20" s="31" t="s">
        <v>44</v>
      </c>
    </row>
    <row r="21" spans="1:2" s="2" customFormat="1" ht="51.75" customHeight="1">
      <c r="A21" s="30" t="s">
        <v>14</v>
      </c>
      <c r="B21" s="31" t="s">
        <v>51</v>
      </c>
    </row>
    <row r="22" spans="1:2" s="2" customFormat="1" ht="52.5" customHeight="1">
      <c r="A22" s="30" t="s">
        <v>45</v>
      </c>
      <c r="B22" s="31" t="s">
        <v>52</v>
      </c>
    </row>
    <row r="23" spans="1:2" s="2" customFormat="1" ht="51" customHeight="1">
      <c r="A23" s="30" t="s">
        <v>46</v>
      </c>
      <c r="B23" s="31" t="s">
        <v>59</v>
      </c>
    </row>
    <row r="24" spans="1:2" s="2" customFormat="1" ht="51" customHeight="1">
      <c r="A24" s="30" t="s">
        <v>58</v>
      </c>
      <c r="B24" s="31" t="s">
        <v>91</v>
      </c>
    </row>
    <row r="25" spans="1:5" s="2" customFormat="1" ht="28.5" customHeight="1">
      <c r="A25" s="281" t="s">
        <v>0</v>
      </c>
      <c r="B25" s="281"/>
      <c r="C25" s="286"/>
      <c r="D25" s="286"/>
      <c r="E25" s="286"/>
    </row>
    <row r="26" spans="1:5" s="2" customFormat="1" ht="37.5" customHeight="1">
      <c r="A26" s="284" t="s">
        <v>53</v>
      </c>
      <c r="B26" s="284"/>
      <c r="C26" s="286"/>
      <c r="D26" s="286"/>
      <c r="E26" s="286"/>
    </row>
    <row r="27" spans="1:5" s="2" customFormat="1" ht="37.5" customHeight="1">
      <c r="A27" s="285" t="s">
        <v>54</v>
      </c>
      <c r="B27" s="285"/>
      <c r="C27" s="286"/>
      <c r="D27" s="286"/>
      <c r="E27" s="286"/>
    </row>
    <row r="28" spans="1:2" s="2" customFormat="1" ht="37.5" customHeight="1">
      <c r="A28" s="285" t="s">
        <v>55</v>
      </c>
      <c r="B28" s="285"/>
    </row>
    <row r="29" spans="1:2" s="2" customFormat="1" ht="69.75" customHeight="1">
      <c r="A29" s="285" t="s">
        <v>92</v>
      </c>
      <c r="B29" s="285"/>
    </row>
    <row r="30" spans="1:2" s="2" customFormat="1" ht="35.25" customHeight="1">
      <c r="A30" s="284" t="s">
        <v>56</v>
      </c>
      <c r="B30" s="284"/>
    </row>
    <row r="31" spans="1:2" s="1" customFormat="1" ht="37.5" customHeight="1">
      <c r="A31" s="285" t="s">
        <v>82</v>
      </c>
      <c r="B31" s="285"/>
    </row>
    <row r="32" spans="1:2" ht="33" customHeight="1">
      <c r="A32" s="282" t="s">
        <v>83</v>
      </c>
      <c r="B32" s="282"/>
    </row>
    <row r="33" spans="1:2" ht="48" customHeight="1">
      <c r="A33" s="282" t="s">
        <v>84</v>
      </c>
      <c r="B33" s="282"/>
    </row>
    <row r="34" spans="1:2" ht="33" customHeight="1">
      <c r="A34" s="282" t="s">
        <v>85</v>
      </c>
      <c r="B34" s="282"/>
    </row>
    <row r="35" spans="1:2" ht="36" customHeight="1">
      <c r="A35" s="282" t="s">
        <v>86</v>
      </c>
      <c r="B35" s="282"/>
    </row>
    <row r="36" spans="1:2" ht="33.75" customHeight="1">
      <c r="A36" s="282" t="s">
        <v>87</v>
      </c>
      <c r="B36" s="282"/>
    </row>
    <row r="37" spans="1:2" ht="51.75" customHeight="1">
      <c r="A37" s="282" t="s">
        <v>88</v>
      </c>
      <c r="B37" s="282"/>
    </row>
    <row r="38" spans="1:2" ht="36" customHeight="1">
      <c r="A38" s="282" t="s">
        <v>89</v>
      </c>
      <c r="B38" s="282"/>
    </row>
    <row r="39" spans="1:2" ht="34.5" customHeight="1">
      <c r="A39" s="282" t="s">
        <v>90</v>
      </c>
      <c r="B39" s="282"/>
    </row>
  </sheetData>
  <sheetProtection/>
  <mergeCells count="25">
    <mergeCell ref="A38:B38"/>
    <mergeCell ref="A39:B39"/>
    <mergeCell ref="A33:B33"/>
    <mergeCell ref="A34:B34"/>
    <mergeCell ref="A35:B35"/>
    <mergeCell ref="A36:B36"/>
    <mergeCell ref="A37:B37"/>
    <mergeCell ref="A8:B8"/>
    <mergeCell ref="C25:E25"/>
    <mergeCell ref="C26:E26"/>
    <mergeCell ref="C27:E27"/>
    <mergeCell ref="A30:B30"/>
    <mergeCell ref="A27:B27"/>
    <mergeCell ref="A28:B28"/>
    <mergeCell ref="A29:B29"/>
    <mergeCell ref="A7:B7"/>
    <mergeCell ref="A32:B32"/>
    <mergeCell ref="A5:B5"/>
    <mergeCell ref="A1:B1"/>
    <mergeCell ref="A2:B2"/>
    <mergeCell ref="A3:B3"/>
    <mergeCell ref="A4:B4"/>
    <mergeCell ref="A25:B25"/>
    <mergeCell ref="A26:B26"/>
    <mergeCell ref="A31:B31"/>
  </mergeCells>
  <printOptions/>
  <pageMargins left="0.52" right="0.21" top="0.28" bottom="0.32" header="0.27" footer="0.31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9"/>
  <sheetViews>
    <sheetView tabSelected="1" zoomScalePageLayoutView="0" workbookViewId="0" topLeftCell="A184">
      <selection activeCell="M10" sqref="M10"/>
    </sheetView>
  </sheetViews>
  <sheetFormatPr defaultColWidth="9.140625" defaultRowHeight="12.75"/>
  <cols>
    <col min="1" max="1" width="4.140625" style="0" customWidth="1"/>
    <col min="2" max="2" width="33.7109375" style="0" customWidth="1"/>
    <col min="3" max="3" width="16.00390625" style="0" customWidth="1"/>
    <col min="5" max="5" width="9.140625" style="264" customWidth="1"/>
    <col min="6" max="6" width="16.28125" style="264" customWidth="1"/>
    <col min="7" max="7" width="14.7109375" style="0" customWidth="1"/>
    <col min="8" max="8" width="15.28125" style="0" customWidth="1"/>
    <col min="12" max="12" width="25.7109375" style="0" customWidth="1"/>
  </cols>
  <sheetData>
    <row r="1" spans="3:7" ht="12.75">
      <c r="C1" s="77"/>
      <c r="D1" s="77"/>
      <c r="E1" s="260"/>
      <c r="F1" s="261" t="s">
        <v>292</v>
      </c>
      <c r="G1" s="76"/>
    </row>
    <row r="2" spans="3:7" ht="12.75">
      <c r="C2" s="77"/>
      <c r="D2" s="77"/>
      <c r="E2" s="260"/>
      <c r="F2" s="262" t="s">
        <v>95</v>
      </c>
      <c r="G2" s="76"/>
    </row>
    <row r="3" spans="3:7" ht="12.75">
      <c r="C3" s="77"/>
      <c r="D3" s="77"/>
      <c r="E3" s="260"/>
      <c r="F3" s="263" t="s">
        <v>57</v>
      </c>
      <c r="G3" s="76"/>
    </row>
    <row r="4" spans="3:7" ht="12.75">
      <c r="C4" s="77"/>
      <c r="D4" s="77"/>
      <c r="E4" s="260"/>
      <c r="F4" s="263" t="s">
        <v>9</v>
      </c>
      <c r="G4" s="76"/>
    </row>
    <row r="5" spans="3:7" ht="12.75">
      <c r="C5" s="77"/>
      <c r="D5" s="77"/>
      <c r="E5" s="260"/>
      <c r="F5" s="263" t="s">
        <v>10</v>
      </c>
      <c r="G5" s="76"/>
    </row>
    <row r="6" spans="3:7" ht="12.75">
      <c r="C6" s="77"/>
      <c r="D6" s="77"/>
      <c r="E6" s="260"/>
      <c r="F6" s="262" t="s">
        <v>293</v>
      </c>
      <c r="G6" s="112">
        <v>111</v>
      </c>
    </row>
    <row r="8" spans="3:7" ht="12.75">
      <c r="C8" s="77"/>
      <c r="D8" s="77"/>
      <c r="E8" s="260"/>
      <c r="F8" s="261" t="s">
        <v>260</v>
      </c>
      <c r="G8" s="76"/>
    </row>
    <row r="9" spans="3:7" ht="12.75">
      <c r="C9" s="77"/>
      <c r="D9" s="77"/>
      <c r="E9" s="260"/>
      <c r="F9" s="262" t="s">
        <v>95</v>
      </c>
      <c r="G9" s="76"/>
    </row>
    <row r="10" spans="3:7" ht="12.75">
      <c r="C10" s="77"/>
      <c r="D10" s="77"/>
      <c r="E10" s="260"/>
      <c r="F10" s="263" t="s">
        <v>57</v>
      </c>
      <c r="G10" s="76"/>
    </row>
    <row r="11" spans="3:7" ht="12.75">
      <c r="C11" s="77"/>
      <c r="D11" s="77"/>
      <c r="E11" s="260"/>
      <c r="F11" s="263" t="s">
        <v>9</v>
      </c>
      <c r="G11" s="76"/>
    </row>
    <row r="12" spans="3:7" ht="12.75">
      <c r="C12" s="77"/>
      <c r="D12" s="77"/>
      <c r="E12" s="260"/>
      <c r="F12" s="263" t="s">
        <v>10</v>
      </c>
      <c r="G12" s="76"/>
    </row>
    <row r="13" spans="3:7" ht="12.75">
      <c r="C13" s="77"/>
      <c r="D13" s="77"/>
      <c r="E13" s="260"/>
      <c r="F13" s="262" t="s">
        <v>291</v>
      </c>
      <c r="G13" s="112"/>
    </row>
    <row r="14" spans="3:7" ht="12.75">
      <c r="C14" s="77"/>
      <c r="D14" s="77"/>
      <c r="E14" s="260"/>
      <c r="F14" s="262"/>
      <c r="G14" s="76"/>
    </row>
    <row r="15" spans="1:8" ht="54" customHeight="1">
      <c r="A15" s="287" t="s">
        <v>259</v>
      </c>
      <c r="B15" s="287"/>
      <c r="C15" s="287"/>
      <c r="D15" s="287"/>
      <c r="E15" s="288"/>
      <c r="F15" s="288"/>
      <c r="G15" s="287"/>
      <c r="H15" s="287"/>
    </row>
    <row r="16" spans="2:7" ht="12.75">
      <c r="B16" s="289"/>
      <c r="C16" s="289"/>
      <c r="D16" s="289"/>
      <c r="E16" s="290"/>
      <c r="F16" s="290"/>
      <c r="G16" s="289"/>
    </row>
    <row r="17" spans="3:8" ht="12.75">
      <c r="C17" s="77"/>
      <c r="D17" s="77"/>
      <c r="E17" s="260"/>
      <c r="G17" s="291" t="s">
        <v>7</v>
      </c>
      <c r="H17" s="291"/>
    </row>
    <row r="18" spans="3:7" ht="13.5" thickBot="1">
      <c r="C18" s="77"/>
      <c r="D18" s="77"/>
      <c r="E18" s="260"/>
      <c r="G18" s="76"/>
    </row>
    <row r="19" spans="1:8" ht="39" thickBot="1">
      <c r="A19" s="23" t="s">
        <v>4</v>
      </c>
      <c r="B19" s="16" t="s">
        <v>5</v>
      </c>
      <c r="C19" s="17" t="s">
        <v>26</v>
      </c>
      <c r="D19" s="186" t="s">
        <v>3</v>
      </c>
      <c r="E19" s="265" t="s">
        <v>1</v>
      </c>
      <c r="F19" s="266" t="s">
        <v>2</v>
      </c>
      <c r="G19" s="16" t="s">
        <v>257</v>
      </c>
      <c r="H19" s="16" t="s">
        <v>258</v>
      </c>
    </row>
    <row r="20" spans="1:8" ht="16.5" thickBot="1">
      <c r="A20" s="38"/>
      <c r="B20" s="39" t="s">
        <v>27</v>
      </c>
      <c r="C20" s="17"/>
      <c r="D20" s="186"/>
      <c r="E20" s="265"/>
      <c r="F20" s="266"/>
      <c r="G20" s="80">
        <f>SUM(G21+G165)</f>
        <v>171157.276</v>
      </c>
      <c r="H20" s="80">
        <f>SUM(H21+H165)</f>
        <v>125602.48000000003</v>
      </c>
    </row>
    <row r="21" spans="1:8" ht="31.5">
      <c r="A21" s="32"/>
      <c r="B21" s="33" t="s">
        <v>93</v>
      </c>
      <c r="C21" s="34"/>
      <c r="D21" s="187"/>
      <c r="E21" s="267"/>
      <c r="F21" s="268"/>
      <c r="G21" s="81">
        <f>G22+G45+G51+G85+G107+G124+G134+G149+G143+G155</f>
        <v>124506.432</v>
      </c>
      <c r="H21" s="81">
        <f>H22+H45+H51+H85+H107+H124+H134+H149+H143+H155</f>
        <v>9725.503999999999</v>
      </c>
    </row>
    <row r="22" spans="1:8" ht="76.5">
      <c r="A22" s="24">
        <v>1</v>
      </c>
      <c r="B22" s="60" t="s">
        <v>111</v>
      </c>
      <c r="C22" s="14" t="s">
        <v>110</v>
      </c>
      <c r="D22" s="188"/>
      <c r="E22" s="58"/>
      <c r="F22" s="59"/>
      <c r="G22" s="82">
        <f>G23+G39</f>
        <v>15913.318999999998</v>
      </c>
      <c r="H22" s="82"/>
    </row>
    <row r="23" spans="1:8" ht="89.25">
      <c r="A23" s="13"/>
      <c r="B23" s="61" t="s">
        <v>228</v>
      </c>
      <c r="C23" s="137" t="s">
        <v>114</v>
      </c>
      <c r="D23" s="189"/>
      <c r="E23" s="63"/>
      <c r="F23" s="64"/>
      <c r="G23" s="83">
        <f>G24</f>
        <v>15132.318999999998</v>
      </c>
      <c r="H23" s="83"/>
    </row>
    <row r="24" spans="1:8" ht="25.5">
      <c r="A24" s="13"/>
      <c r="B24" s="136" t="s">
        <v>112</v>
      </c>
      <c r="C24" s="72" t="s">
        <v>115</v>
      </c>
      <c r="D24" s="190"/>
      <c r="E24" s="63"/>
      <c r="F24" s="64"/>
      <c r="G24" s="83">
        <f>G25+G35</f>
        <v>15132.318999999998</v>
      </c>
      <c r="H24" s="83"/>
    </row>
    <row r="25" spans="1:8" ht="36">
      <c r="A25" s="19"/>
      <c r="B25" s="22" t="s">
        <v>113</v>
      </c>
      <c r="C25" s="21" t="s">
        <v>116</v>
      </c>
      <c r="D25" s="191"/>
      <c r="E25" s="4"/>
      <c r="F25" s="5"/>
      <c r="G25" s="84">
        <f>G27+G30+G33</f>
        <v>13543.018999999998</v>
      </c>
      <c r="H25" s="84"/>
    </row>
    <row r="26" spans="1:8" ht="84">
      <c r="A26" s="19"/>
      <c r="B26" s="22" t="s">
        <v>261</v>
      </c>
      <c r="C26" s="21" t="s">
        <v>116</v>
      </c>
      <c r="D26" s="191">
        <v>100</v>
      </c>
      <c r="E26" s="4"/>
      <c r="F26" s="5"/>
      <c r="G26" s="84">
        <f>G27</f>
        <v>9238.48</v>
      </c>
      <c r="H26" s="84"/>
    </row>
    <row r="27" spans="1:8" ht="24">
      <c r="A27" s="19"/>
      <c r="B27" s="43" t="s">
        <v>28</v>
      </c>
      <c r="C27" s="21" t="s">
        <v>116</v>
      </c>
      <c r="D27" s="191">
        <v>110</v>
      </c>
      <c r="E27" s="4"/>
      <c r="F27" s="5"/>
      <c r="G27" s="84">
        <f>G28</f>
        <v>9238.48</v>
      </c>
      <c r="H27" s="84"/>
    </row>
    <row r="28" spans="1:8" ht="12.75">
      <c r="A28" s="19"/>
      <c r="B28" s="22" t="s">
        <v>97</v>
      </c>
      <c r="C28" s="21" t="s">
        <v>116</v>
      </c>
      <c r="D28" s="191">
        <v>110</v>
      </c>
      <c r="E28" s="4" t="s">
        <v>262</v>
      </c>
      <c r="F28" s="5" t="s">
        <v>263</v>
      </c>
      <c r="G28" s="86">
        <v>9238.48</v>
      </c>
      <c r="H28" s="86"/>
    </row>
    <row r="29" spans="1:8" ht="36">
      <c r="A29" s="19"/>
      <c r="B29" s="22" t="s">
        <v>264</v>
      </c>
      <c r="C29" s="21" t="s">
        <v>116</v>
      </c>
      <c r="D29" s="191">
        <v>200</v>
      </c>
      <c r="E29" s="7"/>
      <c r="F29" s="8"/>
      <c r="G29" s="86">
        <f>G30</f>
        <v>4299.781</v>
      </c>
      <c r="H29" s="86"/>
    </row>
    <row r="30" spans="1:8" ht="48">
      <c r="A30" s="19"/>
      <c r="B30" s="43" t="s">
        <v>29</v>
      </c>
      <c r="C30" s="21" t="s">
        <v>116</v>
      </c>
      <c r="D30" s="191">
        <v>240</v>
      </c>
      <c r="E30" s="7"/>
      <c r="F30" s="8"/>
      <c r="G30" s="86">
        <f>G31</f>
        <v>4299.781</v>
      </c>
      <c r="H30" s="86"/>
    </row>
    <row r="31" spans="1:8" ht="12.75">
      <c r="A31" s="19"/>
      <c r="B31" s="22" t="s">
        <v>97</v>
      </c>
      <c r="C31" s="21" t="s">
        <v>116</v>
      </c>
      <c r="D31" s="191">
        <v>240</v>
      </c>
      <c r="E31" s="4" t="s">
        <v>262</v>
      </c>
      <c r="F31" s="5" t="s">
        <v>263</v>
      </c>
      <c r="G31" s="86">
        <v>4299.781</v>
      </c>
      <c r="H31" s="86"/>
    </row>
    <row r="32" spans="1:8" ht="12.75">
      <c r="A32" s="19"/>
      <c r="B32" s="22" t="s">
        <v>265</v>
      </c>
      <c r="C32" s="21" t="s">
        <v>116</v>
      </c>
      <c r="D32" s="191">
        <v>800</v>
      </c>
      <c r="E32" s="7"/>
      <c r="F32" s="8"/>
      <c r="G32" s="86">
        <f>G33</f>
        <v>4.758</v>
      </c>
      <c r="H32" s="86"/>
    </row>
    <row r="33" spans="1:8" ht="24">
      <c r="A33" s="19"/>
      <c r="B33" s="43" t="s">
        <v>30</v>
      </c>
      <c r="C33" s="21" t="s">
        <v>116</v>
      </c>
      <c r="D33" s="191">
        <v>850</v>
      </c>
      <c r="E33" s="7"/>
      <c r="F33" s="8"/>
      <c r="G33" s="86">
        <f>G34</f>
        <v>4.758</v>
      </c>
      <c r="H33" s="86"/>
    </row>
    <row r="34" spans="1:8" ht="12.75">
      <c r="A34" s="19"/>
      <c r="B34" s="22" t="s">
        <v>97</v>
      </c>
      <c r="C34" s="21" t="s">
        <v>116</v>
      </c>
      <c r="D34" s="191">
        <v>850</v>
      </c>
      <c r="E34" s="4" t="s">
        <v>262</v>
      </c>
      <c r="F34" s="5" t="s">
        <v>263</v>
      </c>
      <c r="G34" s="85">
        <v>4.758</v>
      </c>
      <c r="H34" s="85"/>
    </row>
    <row r="35" spans="1:8" ht="60">
      <c r="A35" s="19"/>
      <c r="B35" s="22" t="s">
        <v>117</v>
      </c>
      <c r="C35" s="21" t="s">
        <v>116</v>
      </c>
      <c r="D35" s="191"/>
      <c r="E35" s="4"/>
      <c r="F35" s="5"/>
      <c r="G35" s="85">
        <f>G37</f>
        <v>1589.3</v>
      </c>
      <c r="H35" s="85"/>
    </row>
    <row r="36" spans="1:8" ht="36">
      <c r="A36" s="19"/>
      <c r="B36" s="22" t="s">
        <v>264</v>
      </c>
      <c r="C36" s="21" t="s">
        <v>116</v>
      </c>
      <c r="D36" s="191">
        <v>200</v>
      </c>
      <c r="E36" s="7"/>
      <c r="F36" s="8"/>
      <c r="G36" s="86">
        <f>G37</f>
        <v>1589.3</v>
      </c>
      <c r="H36" s="86"/>
    </row>
    <row r="37" spans="1:8" ht="48">
      <c r="A37" s="19"/>
      <c r="B37" s="43" t="s">
        <v>29</v>
      </c>
      <c r="C37" s="21" t="s">
        <v>116</v>
      </c>
      <c r="D37" s="191">
        <v>240</v>
      </c>
      <c r="E37" s="7"/>
      <c r="F37" s="8"/>
      <c r="G37" s="86">
        <f>G38</f>
        <v>1589.3</v>
      </c>
      <c r="H37" s="86"/>
    </row>
    <row r="38" spans="1:8" ht="12.75">
      <c r="A38" s="19"/>
      <c r="B38" s="22" t="s">
        <v>97</v>
      </c>
      <c r="C38" s="21" t="s">
        <v>116</v>
      </c>
      <c r="D38" s="191">
        <v>240</v>
      </c>
      <c r="E38" s="4" t="s">
        <v>262</v>
      </c>
      <c r="F38" s="5" t="s">
        <v>263</v>
      </c>
      <c r="G38" s="85">
        <v>1589.3</v>
      </c>
      <c r="H38" s="85"/>
    </row>
    <row r="39" spans="1:8" ht="76.5">
      <c r="A39" s="19"/>
      <c r="B39" s="61" t="s">
        <v>118</v>
      </c>
      <c r="C39" s="65" t="s">
        <v>119</v>
      </c>
      <c r="D39" s="192"/>
      <c r="E39" s="66"/>
      <c r="F39" s="67"/>
      <c r="G39" s="88">
        <f>G40</f>
        <v>781</v>
      </c>
      <c r="H39" s="88"/>
    </row>
    <row r="40" spans="1:8" ht="76.5">
      <c r="A40" s="19"/>
      <c r="B40" s="136" t="s">
        <v>120</v>
      </c>
      <c r="C40" s="140" t="s">
        <v>121</v>
      </c>
      <c r="D40" s="193"/>
      <c r="E40" s="66"/>
      <c r="F40" s="67"/>
      <c r="G40" s="88">
        <f>SUM(G41)</f>
        <v>781</v>
      </c>
      <c r="H40" s="88"/>
    </row>
    <row r="41" spans="1:8" ht="36">
      <c r="A41" s="19"/>
      <c r="B41" s="25" t="s">
        <v>122</v>
      </c>
      <c r="C41" s="6" t="s">
        <v>123</v>
      </c>
      <c r="D41" s="79"/>
      <c r="E41" s="7"/>
      <c r="F41" s="8"/>
      <c r="G41" s="86">
        <f>G43</f>
        <v>781</v>
      </c>
      <c r="H41" s="86"/>
    </row>
    <row r="42" spans="1:8" ht="36">
      <c r="A42" s="19"/>
      <c r="B42" s="22" t="s">
        <v>264</v>
      </c>
      <c r="C42" s="6" t="s">
        <v>123</v>
      </c>
      <c r="D42" s="161">
        <v>200</v>
      </c>
      <c r="E42" s="109"/>
      <c r="F42" s="110"/>
      <c r="G42" s="116">
        <f>G43</f>
        <v>781</v>
      </c>
      <c r="H42" s="116"/>
    </row>
    <row r="43" spans="1:8" ht="48">
      <c r="A43" s="19"/>
      <c r="B43" s="43" t="s">
        <v>29</v>
      </c>
      <c r="C43" s="6" t="s">
        <v>123</v>
      </c>
      <c r="D43" s="161">
        <v>240</v>
      </c>
      <c r="E43" s="109"/>
      <c r="F43" s="110"/>
      <c r="G43" s="116">
        <f>G44</f>
        <v>781</v>
      </c>
      <c r="H43" s="116"/>
    </row>
    <row r="44" spans="1:8" ht="13.5" thickBot="1">
      <c r="A44" s="19"/>
      <c r="B44" s="196" t="s">
        <v>97</v>
      </c>
      <c r="C44" s="108" t="s">
        <v>123</v>
      </c>
      <c r="D44" s="26">
        <v>240</v>
      </c>
      <c r="E44" s="10" t="s">
        <v>262</v>
      </c>
      <c r="F44" s="110" t="s">
        <v>263</v>
      </c>
      <c r="G44" s="87">
        <v>781</v>
      </c>
      <c r="H44" s="87"/>
    </row>
    <row r="45" spans="1:8" ht="89.25">
      <c r="A45" s="15">
        <v>2</v>
      </c>
      <c r="B45" s="60" t="s">
        <v>124</v>
      </c>
      <c r="C45" s="142" t="s">
        <v>125</v>
      </c>
      <c r="D45" s="188"/>
      <c r="E45" s="58"/>
      <c r="F45" s="150"/>
      <c r="G45" s="82">
        <f>G47</f>
        <v>50</v>
      </c>
      <c r="H45" s="82">
        <f>H47</f>
        <v>50</v>
      </c>
    </row>
    <row r="46" spans="1:8" ht="102">
      <c r="A46" s="13"/>
      <c r="B46" s="141" t="s">
        <v>126</v>
      </c>
      <c r="C46" s="14" t="s">
        <v>127</v>
      </c>
      <c r="D46" s="188"/>
      <c r="E46" s="58"/>
      <c r="F46" s="59"/>
      <c r="G46" s="82">
        <f>SUM(G47)</f>
        <v>50</v>
      </c>
      <c r="H46" s="82">
        <f>SUM(H47)</f>
        <v>50</v>
      </c>
    </row>
    <row r="47" spans="1:8" ht="96">
      <c r="A47" s="19"/>
      <c r="B47" s="22" t="s">
        <v>128</v>
      </c>
      <c r="C47" s="21" t="s">
        <v>236</v>
      </c>
      <c r="D47" s="191"/>
      <c r="E47" s="4"/>
      <c r="F47" s="5"/>
      <c r="G47" s="84">
        <f>G49</f>
        <v>50</v>
      </c>
      <c r="H47" s="84">
        <f>H49</f>
        <v>50</v>
      </c>
    </row>
    <row r="48" spans="1:8" ht="60">
      <c r="A48" s="19"/>
      <c r="B48" s="22" t="s">
        <v>267</v>
      </c>
      <c r="C48" s="21" t="s">
        <v>236</v>
      </c>
      <c r="D48" s="6">
        <v>600</v>
      </c>
      <c r="E48" s="7"/>
      <c r="F48" s="8"/>
      <c r="G48" s="89">
        <f>G49</f>
        <v>50</v>
      </c>
      <c r="H48" s="89">
        <f>H49</f>
        <v>50</v>
      </c>
    </row>
    <row r="49" spans="1:8" ht="108">
      <c r="A49" s="19"/>
      <c r="B49" s="275" t="s">
        <v>128</v>
      </c>
      <c r="C49" s="21" t="s">
        <v>236</v>
      </c>
      <c r="D49" s="191">
        <v>630</v>
      </c>
      <c r="E49" s="4"/>
      <c r="F49" s="5"/>
      <c r="G49" s="84">
        <f>G50</f>
        <v>50</v>
      </c>
      <c r="H49" s="84">
        <f>H50</f>
        <v>50</v>
      </c>
    </row>
    <row r="50" spans="1:8" ht="24.75" thickBot="1">
      <c r="A50" s="20"/>
      <c r="B50" s="237" t="s">
        <v>98</v>
      </c>
      <c r="C50" s="27" t="s">
        <v>236</v>
      </c>
      <c r="D50" s="204">
        <v>630</v>
      </c>
      <c r="E50" s="11" t="s">
        <v>273</v>
      </c>
      <c r="F50" s="12" t="s">
        <v>281</v>
      </c>
      <c r="G50" s="91">
        <v>50</v>
      </c>
      <c r="H50" s="91">
        <v>50</v>
      </c>
    </row>
    <row r="51" spans="1:8" ht="63.75">
      <c r="A51" s="13">
        <v>3</v>
      </c>
      <c r="B51" s="60" t="s">
        <v>129</v>
      </c>
      <c r="C51" s="14" t="s">
        <v>130</v>
      </c>
      <c r="D51" s="14"/>
      <c r="E51" s="58"/>
      <c r="F51" s="59"/>
      <c r="G51" s="82">
        <f>G52+G63+G79</f>
        <v>22618.217</v>
      </c>
      <c r="H51" s="82"/>
    </row>
    <row r="52" spans="1:8" ht="51">
      <c r="A52" s="13"/>
      <c r="B52" s="61" t="s">
        <v>132</v>
      </c>
      <c r="C52" s="62" t="s">
        <v>135</v>
      </c>
      <c r="D52" s="190"/>
      <c r="E52" s="63"/>
      <c r="F52" s="64"/>
      <c r="G52" s="83">
        <f>G53+G58</f>
        <v>1431.6999999999998</v>
      </c>
      <c r="H52" s="83"/>
    </row>
    <row r="53" spans="1:8" ht="51">
      <c r="A53" s="13"/>
      <c r="B53" s="136" t="s">
        <v>133</v>
      </c>
      <c r="C53" s="21" t="s">
        <v>139</v>
      </c>
      <c r="D53" s="191"/>
      <c r="E53" s="63"/>
      <c r="F53" s="64"/>
      <c r="G53" s="163">
        <f>G54</f>
        <v>380.65</v>
      </c>
      <c r="H53" s="163"/>
    </row>
    <row r="54" spans="1:8" ht="24">
      <c r="A54" s="13"/>
      <c r="B54" s="28" t="s">
        <v>134</v>
      </c>
      <c r="C54" s="21" t="s">
        <v>136</v>
      </c>
      <c r="D54" s="191"/>
      <c r="E54" s="4"/>
      <c r="F54" s="5"/>
      <c r="G54" s="84">
        <f>G57</f>
        <v>380.65</v>
      </c>
      <c r="H54" s="84"/>
    </row>
    <row r="55" spans="1:8" ht="36">
      <c r="A55" s="13"/>
      <c r="B55" s="22" t="s">
        <v>264</v>
      </c>
      <c r="C55" s="21" t="s">
        <v>136</v>
      </c>
      <c r="D55" s="191">
        <v>200</v>
      </c>
      <c r="E55" s="4"/>
      <c r="F55" s="5"/>
      <c r="G55" s="84">
        <f>G56</f>
        <v>380.65</v>
      </c>
      <c r="H55" s="84"/>
    </row>
    <row r="56" spans="1:8" ht="48">
      <c r="A56" s="13"/>
      <c r="B56" s="43" t="s">
        <v>29</v>
      </c>
      <c r="C56" s="21" t="s">
        <v>136</v>
      </c>
      <c r="D56" s="191">
        <v>240</v>
      </c>
      <c r="E56" s="4"/>
      <c r="F56" s="5"/>
      <c r="G56" s="84">
        <f>G57</f>
        <v>380.65</v>
      </c>
      <c r="H56" s="84"/>
    </row>
    <row r="57" spans="1:8" ht="24">
      <c r="A57" s="13"/>
      <c r="B57" s="22" t="s">
        <v>99</v>
      </c>
      <c r="C57" s="21" t="s">
        <v>136</v>
      </c>
      <c r="D57" s="191">
        <v>240</v>
      </c>
      <c r="E57" s="4" t="s">
        <v>268</v>
      </c>
      <c r="F57" s="5" t="s">
        <v>268</v>
      </c>
      <c r="G57" s="84">
        <v>380.65</v>
      </c>
      <c r="H57" s="84"/>
    </row>
    <row r="58" spans="1:8" ht="51">
      <c r="A58" s="13"/>
      <c r="B58" s="143" t="s">
        <v>137</v>
      </c>
      <c r="C58" s="21" t="s">
        <v>157</v>
      </c>
      <c r="D58" s="191"/>
      <c r="E58" s="4"/>
      <c r="F58" s="5"/>
      <c r="G58" s="163">
        <f>SUM(G61)</f>
        <v>1051.05</v>
      </c>
      <c r="H58" s="163"/>
    </row>
    <row r="59" spans="1:8" ht="24">
      <c r="A59" s="13"/>
      <c r="B59" s="22" t="s">
        <v>138</v>
      </c>
      <c r="C59" s="21" t="s">
        <v>158</v>
      </c>
      <c r="D59" s="191"/>
      <c r="E59" s="4"/>
      <c r="F59" s="5"/>
      <c r="G59" s="84">
        <f>G62</f>
        <v>1051.05</v>
      </c>
      <c r="H59" s="84"/>
    </row>
    <row r="60" spans="1:8" ht="36">
      <c r="A60" s="13"/>
      <c r="B60" s="22" t="s">
        <v>264</v>
      </c>
      <c r="C60" s="21" t="s">
        <v>158</v>
      </c>
      <c r="D60" s="191">
        <v>200</v>
      </c>
      <c r="E60" s="4"/>
      <c r="F60" s="5"/>
      <c r="G60" s="84">
        <f>G61</f>
        <v>1051.05</v>
      </c>
      <c r="H60" s="84"/>
    </row>
    <row r="61" spans="1:8" ht="48">
      <c r="A61" s="13"/>
      <c r="B61" s="43" t="s">
        <v>29</v>
      </c>
      <c r="C61" s="21" t="s">
        <v>158</v>
      </c>
      <c r="D61" s="191">
        <v>240</v>
      </c>
      <c r="E61" s="4"/>
      <c r="F61" s="5"/>
      <c r="G61" s="84">
        <f>G62</f>
        <v>1051.05</v>
      </c>
      <c r="H61" s="84"/>
    </row>
    <row r="62" spans="1:8" ht="24">
      <c r="A62" s="13"/>
      <c r="B62" s="22" t="s">
        <v>99</v>
      </c>
      <c r="C62" s="21" t="s">
        <v>158</v>
      </c>
      <c r="D62" s="191">
        <v>240</v>
      </c>
      <c r="E62" s="4" t="s">
        <v>268</v>
      </c>
      <c r="F62" s="5" t="s">
        <v>263</v>
      </c>
      <c r="G62" s="86">
        <v>1051.05</v>
      </c>
      <c r="H62" s="86"/>
    </row>
    <row r="63" spans="1:8" ht="89.25">
      <c r="A63" s="13"/>
      <c r="B63" s="145" t="s">
        <v>131</v>
      </c>
      <c r="C63" s="65" t="s">
        <v>140</v>
      </c>
      <c r="D63" s="65"/>
      <c r="E63" s="139"/>
      <c r="F63" s="144"/>
      <c r="G63" s="90">
        <f>G64</f>
        <v>19363.717</v>
      </c>
      <c r="H63" s="90"/>
    </row>
    <row r="64" spans="1:8" ht="38.25">
      <c r="A64" s="13"/>
      <c r="B64" s="147" t="s">
        <v>141</v>
      </c>
      <c r="C64" s="148" t="s">
        <v>142</v>
      </c>
      <c r="D64" s="148"/>
      <c r="E64" s="177"/>
      <c r="F64" s="138"/>
      <c r="G64" s="146">
        <f>G65+G75</f>
        <v>19363.717</v>
      </c>
      <c r="H64" s="146"/>
    </row>
    <row r="65" spans="1:8" ht="36">
      <c r="A65" s="19"/>
      <c r="B65" s="25" t="s">
        <v>113</v>
      </c>
      <c r="C65" s="6" t="s">
        <v>143</v>
      </c>
      <c r="D65" s="6"/>
      <c r="E65" s="176"/>
      <c r="F65" s="8"/>
      <c r="G65" s="89">
        <f>G67+G70+G73</f>
        <v>17583.717</v>
      </c>
      <c r="H65" s="89"/>
    </row>
    <row r="66" spans="1:8" ht="84">
      <c r="A66" s="19"/>
      <c r="B66" s="22" t="s">
        <v>261</v>
      </c>
      <c r="C66" s="6" t="s">
        <v>143</v>
      </c>
      <c r="D66" s="191">
        <v>100</v>
      </c>
      <c r="E66" s="4"/>
      <c r="F66" s="5"/>
      <c r="G66" s="84">
        <f>G67</f>
        <v>14085.105</v>
      </c>
      <c r="H66" s="84"/>
    </row>
    <row r="67" spans="1:8" ht="24">
      <c r="A67" s="19"/>
      <c r="B67" s="43" t="s">
        <v>28</v>
      </c>
      <c r="C67" s="6" t="s">
        <v>143</v>
      </c>
      <c r="D67" s="191">
        <v>110</v>
      </c>
      <c r="E67" s="4"/>
      <c r="F67" s="5"/>
      <c r="G67" s="84">
        <f>G68</f>
        <v>14085.105</v>
      </c>
      <c r="H67" s="84"/>
    </row>
    <row r="68" spans="1:8" ht="12.75">
      <c r="A68" s="19"/>
      <c r="B68" s="22" t="s">
        <v>100</v>
      </c>
      <c r="C68" s="6" t="s">
        <v>143</v>
      </c>
      <c r="D68" s="6">
        <v>110</v>
      </c>
      <c r="E68" s="4" t="s">
        <v>269</v>
      </c>
      <c r="F68" s="5" t="s">
        <v>263</v>
      </c>
      <c r="G68" s="84">
        <v>14085.105</v>
      </c>
      <c r="H68" s="84"/>
    </row>
    <row r="69" spans="1:8" ht="36">
      <c r="A69" s="19"/>
      <c r="B69" s="22" t="s">
        <v>264</v>
      </c>
      <c r="C69" s="6" t="s">
        <v>143</v>
      </c>
      <c r="D69" s="191">
        <v>200</v>
      </c>
      <c r="E69" s="7"/>
      <c r="F69" s="8"/>
      <c r="G69" s="86">
        <f>G70</f>
        <v>3488.612</v>
      </c>
      <c r="H69" s="86"/>
    </row>
    <row r="70" spans="1:8" ht="48">
      <c r="A70" s="19"/>
      <c r="B70" s="43" t="s">
        <v>29</v>
      </c>
      <c r="C70" s="6" t="s">
        <v>143</v>
      </c>
      <c r="D70" s="191">
        <v>240</v>
      </c>
      <c r="E70" s="7"/>
      <c r="F70" s="8"/>
      <c r="G70" s="86">
        <f>G71</f>
        <v>3488.612</v>
      </c>
      <c r="H70" s="86"/>
    </row>
    <row r="71" spans="1:8" ht="12.75">
      <c r="A71" s="19"/>
      <c r="B71" s="22" t="s">
        <v>100</v>
      </c>
      <c r="C71" s="6" t="s">
        <v>143</v>
      </c>
      <c r="D71" s="191">
        <v>240</v>
      </c>
      <c r="E71" s="7" t="s">
        <v>269</v>
      </c>
      <c r="F71" s="8" t="s">
        <v>263</v>
      </c>
      <c r="G71" s="86">
        <v>3488.612</v>
      </c>
      <c r="H71" s="86"/>
    </row>
    <row r="72" spans="1:8" ht="12.75">
      <c r="A72" s="19"/>
      <c r="B72" s="22" t="s">
        <v>265</v>
      </c>
      <c r="C72" s="6" t="s">
        <v>143</v>
      </c>
      <c r="D72" s="79">
        <v>800</v>
      </c>
      <c r="E72" s="7"/>
      <c r="F72" s="8"/>
      <c r="G72" s="86">
        <v>10</v>
      </c>
      <c r="H72" s="86"/>
    </row>
    <row r="73" spans="1:8" ht="24">
      <c r="A73" s="19"/>
      <c r="B73" s="201" t="s">
        <v>30</v>
      </c>
      <c r="C73" s="6" t="s">
        <v>143</v>
      </c>
      <c r="D73" s="79">
        <v>850</v>
      </c>
      <c r="E73" s="7"/>
      <c r="F73" s="8"/>
      <c r="G73" s="86">
        <v>10</v>
      </c>
      <c r="H73" s="86"/>
    </row>
    <row r="74" spans="1:8" ht="12.75">
      <c r="A74" s="19"/>
      <c r="B74" s="22" t="s">
        <v>100</v>
      </c>
      <c r="C74" s="6" t="s">
        <v>143</v>
      </c>
      <c r="D74" s="79">
        <v>850</v>
      </c>
      <c r="E74" s="7" t="s">
        <v>269</v>
      </c>
      <c r="F74" s="8" t="s">
        <v>263</v>
      </c>
      <c r="G74" s="86">
        <v>10</v>
      </c>
      <c r="H74" s="86"/>
    </row>
    <row r="75" spans="1:8" ht="48">
      <c r="A75" s="19"/>
      <c r="B75" s="22" t="s">
        <v>144</v>
      </c>
      <c r="C75" s="6" t="s">
        <v>143</v>
      </c>
      <c r="D75" s="191"/>
      <c r="E75" s="4"/>
      <c r="F75" s="5"/>
      <c r="G75" s="85">
        <f>G78</f>
        <v>1780</v>
      </c>
      <c r="H75" s="85"/>
    </row>
    <row r="76" spans="1:8" ht="36">
      <c r="A76" s="19"/>
      <c r="B76" s="22" t="s">
        <v>264</v>
      </c>
      <c r="C76" s="6" t="s">
        <v>143</v>
      </c>
      <c r="D76" s="191">
        <v>200</v>
      </c>
      <c r="E76" s="4"/>
      <c r="F76" s="5"/>
      <c r="G76" s="85">
        <v>1780</v>
      </c>
      <c r="H76" s="85"/>
    </row>
    <row r="77" spans="1:8" ht="48">
      <c r="A77" s="19"/>
      <c r="B77" s="43" t="s">
        <v>29</v>
      </c>
      <c r="C77" s="6" t="s">
        <v>143</v>
      </c>
      <c r="D77" s="191">
        <v>240</v>
      </c>
      <c r="E77" s="4"/>
      <c r="F77" s="5"/>
      <c r="G77" s="85">
        <v>1780</v>
      </c>
      <c r="H77" s="85"/>
    </row>
    <row r="78" spans="1:8" ht="12.75">
      <c r="A78" s="19"/>
      <c r="B78" s="22" t="s">
        <v>100</v>
      </c>
      <c r="C78" s="6" t="s">
        <v>143</v>
      </c>
      <c r="D78" s="79">
        <v>240</v>
      </c>
      <c r="E78" s="7" t="s">
        <v>269</v>
      </c>
      <c r="F78" s="8" t="s">
        <v>263</v>
      </c>
      <c r="G78" s="86">
        <v>1780</v>
      </c>
      <c r="H78" s="86"/>
    </row>
    <row r="79" spans="1:8" ht="63.75">
      <c r="A79" s="19"/>
      <c r="B79" s="61" t="s">
        <v>145</v>
      </c>
      <c r="C79" s="65" t="s">
        <v>146</v>
      </c>
      <c r="D79" s="192"/>
      <c r="E79" s="66"/>
      <c r="F79" s="67"/>
      <c r="G79" s="83">
        <f>G83</f>
        <v>1822.8</v>
      </c>
      <c r="H79" s="83"/>
    </row>
    <row r="80" spans="1:8" ht="38.25">
      <c r="A80" s="19"/>
      <c r="B80" s="136" t="s">
        <v>147</v>
      </c>
      <c r="C80" s="140" t="s">
        <v>148</v>
      </c>
      <c r="D80" s="193"/>
      <c r="E80" s="66"/>
      <c r="F80" s="67"/>
      <c r="G80" s="163">
        <f>SUM(G83)</f>
        <v>1822.8</v>
      </c>
      <c r="H80" s="163"/>
    </row>
    <row r="81" spans="1:8" ht="24">
      <c r="A81" s="19"/>
      <c r="B81" s="22" t="s">
        <v>250</v>
      </c>
      <c r="C81" s="6" t="s">
        <v>149</v>
      </c>
      <c r="D81" s="193"/>
      <c r="E81" s="66"/>
      <c r="F81" s="67"/>
      <c r="G81" s="163">
        <v>1822.8</v>
      </c>
      <c r="H81" s="163"/>
    </row>
    <row r="82" spans="1:8" ht="36">
      <c r="A82" s="19"/>
      <c r="B82" s="22" t="s">
        <v>264</v>
      </c>
      <c r="C82" s="6" t="s">
        <v>149</v>
      </c>
      <c r="D82" s="79">
        <v>200</v>
      </c>
      <c r="E82" s="7"/>
      <c r="F82" s="8"/>
      <c r="G82" s="86">
        <f>G83</f>
        <v>1822.8</v>
      </c>
      <c r="H82" s="86"/>
    </row>
    <row r="83" spans="1:8" ht="48">
      <c r="A83" s="19"/>
      <c r="B83" s="43" t="s">
        <v>29</v>
      </c>
      <c r="C83" s="6" t="s">
        <v>149</v>
      </c>
      <c r="D83" s="79">
        <v>240</v>
      </c>
      <c r="E83" s="7"/>
      <c r="F83" s="8"/>
      <c r="G83" s="86">
        <f>G84</f>
        <v>1822.8</v>
      </c>
      <c r="H83" s="86"/>
    </row>
    <row r="84" spans="1:8" ht="13.5" thickBot="1">
      <c r="A84" s="19"/>
      <c r="B84" s="22" t="s">
        <v>100</v>
      </c>
      <c r="C84" s="6" t="s">
        <v>149</v>
      </c>
      <c r="D84" s="79">
        <v>240</v>
      </c>
      <c r="E84" s="7" t="s">
        <v>269</v>
      </c>
      <c r="F84" s="8" t="s">
        <v>263</v>
      </c>
      <c r="G84" s="86">
        <v>1822.8</v>
      </c>
      <c r="H84" s="86"/>
    </row>
    <row r="85" spans="1:8" ht="63.75">
      <c r="A85" s="15">
        <v>4</v>
      </c>
      <c r="B85" s="149" t="s">
        <v>150</v>
      </c>
      <c r="C85" s="142" t="s">
        <v>151</v>
      </c>
      <c r="D85" s="142"/>
      <c r="E85" s="178"/>
      <c r="F85" s="150"/>
      <c r="G85" s="151">
        <f>G86+G97</f>
        <v>9625.23</v>
      </c>
      <c r="H85" s="151">
        <f>H86+H97</f>
        <v>825.23</v>
      </c>
    </row>
    <row r="86" spans="1:8" ht="96">
      <c r="A86" s="13"/>
      <c r="B86" s="68" t="s">
        <v>152</v>
      </c>
      <c r="C86" s="62" t="s">
        <v>154</v>
      </c>
      <c r="D86" s="190"/>
      <c r="E86" s="63"/>
      <c r="F86" s="64"/>
      <c r="G86" s="83">
        <f>G87+G92</f>
        <v>825.23</v>
      </c>
      <c r="H86" s="83">
        <f>H87+H92</f>
        <v>825.23</v>
      </c>
    </row>
    <row r="87" spans="1:8" ht="72">
      <c r="A87" s="13"/>
      <c r="B87" s="152" t="s">
        <v>153</v>
      </c>
      <c r="C87" s="72" t="s">
        <v>155</v>
      </c>
      <c r="D87" s="194"/>
      <c r="E87" s="63"/>
      <c r="F87" s="64"/>
      <c r="G87" s="163">
        <f>SUM(G90)</f>
        <v>127.34</v>
      </c>
      <c r="H87" s="163">
        <f>SUM(H90)</f>
        <v>127.34</v>
      </c>
    </row>
    <row r="88" spans="1:8" ht="48">
      <c r="A88" s="13"/>
      <c r="B88" s="111" t="s">
        <v>247</v>
      </c>
      <c r="C88" s="21" t="s">
        <v>156</v>
      </c>
      <c r="D88" s="194"/>
      <c r="E88" s="63"/>
      <c r="F88" s="64"/>
      <c r="G88" s="163">
        <f>G90</f>
        <v>127.34</v>
      </c>
      <c r="H88" s="163">
        <f>H90</f>
        <v>127.34</v>
      </c>
    </row>
    <row r="89" spans="1:8" ht="36">
      <c r="A89" s="13"/>
      <c r="B89" s="22" t="s">
        <v>264</v>
      </c>
      <c r="C89" s="21" t="s">
        <v>156</v>
      </c>
      <c r="D89" s="191">
        <v>200</v>
      </c>
      <c r="E89" s="4"/>
      <c r="F89" s="5"/>
      <c r="G89" s="84">
        <f>G90</f>
        <v>127.34</v>
      </c>
      <c r="H89" s="84">
        <f>H90</f>
        <v>127.34</v>
      </c>
    </row>
    <row r="90" spans="1:8" ht="48">
      <c r="A90" s="13"/>
      <c r="B90" s="43" t="s">
        <v>29</v>
      </c>
      <c r="C90" s="21" t="s">
        <v>156</v>
      </c>
      <c r="D90" s="191">
        <v>240</v>
      </c>
      <c r="E90" s="4"/>
      <c r="F90" s="5"/>
      <c r="G90" s="84">
        <f>G91</f>
        <v>127.34</v>
      </c>
      <c r="H90" s="84">
        <f>H91</f>
        <v>127.34</v>
      </c>
    </row>
    <row r="91" spans="1:8" ht="48">
      <c r="A91" s="13"/>
      <c r="B91" s="111" t="s">
        <v>101</v>
      </c>
      <c r="C91" s="21" t="s">
        <v>156</v>
      </c>
      <c r="D91" s="191">
        <v>240</v>
      </c>
      <c r="E91" s="4" t="s">
        <v>270</v>
      </c>
      <c r="F91" s="5" t="s">
        <v>271</v>
      </c>
      <c r="G91" s="84">
        <v>127.34</v>
      </c>
      <c r="H91" s="84">
        <v>127.34</v>
      </c>
    </row>
    <row r="92" spans="1:8" ht="24">
      <c r="A92" s="13"/>
      <c r="B92" s="153" t="s">
        <v>159</v>
      </c>
      <c r="C92" s="140" t="s">
        <v>161</v>
      </c>
      <c r="D92" s="193"/>
      <c r="E92" s="66"/>
      <c r="F92" s="67"/>
      <c r="G92" s="197">
        <f aca="true" t="shared" si="0" ref="G92:H95">G93</f>
        <v>697.89</v>
      </c>
      <c r="H92" s="197">
        <f t="shared" si="0"/>
        <v>697.89</v>
      </c>
    </row>
    <row r="93" spans="1:8" ht="24">
      <c r="A93" s="13"/>
      <c r="B93" s="127" t="s">
        <v>160</v>
      </c>
      <c r="C93" s="21" t="s">
        <v>162</v>
      </c>
      <c r="D93" s="191"/>
      <c r="E93" s="7"/>
      <c r="F93" s="8"/>
      <c r="G93" s="89">
        <f t="shared" si="0"/>
        <v>697.89</v>
      </c>
      <c r="H93" s="89">
        <f t="shared" si="0"/>
        <v>697.89</v>
      </c>
    </row>
    <row r="94" spans="1:8" ht="36">
      <c r="A94" s="13"/>
      <c r="B94" s="22" t="s">
        <v>264</v>
      </c>
      <c r="C94" s="21" t="s">
        <v>162</v>
      </c>
      <c r="D94" s="191">
        <v>200</v>
      </c>
      <c r="E94" s="7"/>
      <c r="F94" s="8"/>
      <c r="G94" s="89">
        <f t="shared" si="0"/>
        <v>697.89</v>
      </c>
      <c r="H94" s="89">
        <f t="shared" si="0"/>
        <v>697.89</v>
      </c>
    </row>
    <row r="95" spans="1:8" ht="48">
      <c r="A95" s="13"/>
      <c r="B95" s="122" t="s">
        <v>29</v>
      </c>
      <c r="C95" s="21" t="s">
        <v>162</v>
      </c>
      <c r="D95" s="191">
        <v>240</v>
      </c>
      <c r="E95" s="7"/>
      <c r="F95" s="8"/>
      <c r="G95" s="89">
        <f t="shared" si="0"/>
        <v>697.89</v>
      </c>
      <c r="H95" s="89">
        <f t="shared" si="0"/>
        <v>697.89</v>
      </c>
    </row>
    <row r="96" spans="1:8" ht="48">
      <c r="A96" s="13"/>
      <c r="B96" s="42" t="s">
        <v>101</v>
      </c>
      <c r="C96" s="21" t="s">
        <v>162</v>
      </c>
      <c r="D96" s="191">
        <v>240</v>
      </c>
      <c r="E96" s="7" t="s">
        <v>270</v>
      </c>
      <c r="F96" s="8" t="s">
        <v>271</v>
      </c>
      <c r="G96" s="89">
        <v>697.89</v>
      </c>
      <c r="H96" s="89">
        <v>697.89</v>
      </c>
    </row>
    <row r="97" spans="1:8" ht="36">
      <c r="A97" s="13"/>
      <c r="B97" s="68" t="s">
        <v>245</v>
      </c>
      <c r="C97" s="62" t="s">
        <v>244</v>
      </c>
      <c r="D97" s="190"/>
      <c r="E97" s="63"/>
      <c r="F97" s="67"/>
      <c r="G97" s="244">
        <f>G98</f>
        <v>8800</v>
      </c>
      <c r="H97" s="88"/>
    </row>
    <row r="98" spans="1:8" ht="72">
      <c r="A98" s="13"/>
      <c r="B98" s="153" t="s">
        <v>246</v>
      </c>
      <c r="C98" s="6" t="s">
        <v>243</v>
      </c>
      <c r="D98" s="79"/>
      <c r="E98" s="7"/>
      <c r="F98" s="8"/>
      <c r="G98" s="245">
        <f>G99+G103</f>
        <v>8800</v>
      </c>
      <c r="H98" s="197"/>
    </row>
    <row r="99" spans="1:8" ht="62.25" customHeight="1">
      <c r="A99" s="13"/>
      <c r="B99" s="111" t="s">
        <v>287</v>
      </c>
      <c r="C99" s="6" t="s">
        <v>255</v>
      </c>
      <c r="D99" s="191"/>
      <c r="E99" s="7"/>
      <c r="F99" s="8"/>
      <c r="G99" s="246">
        <v>800</v>
      </c>
      <c r="H99" s="89"/>
    </row>
    <row r="100" spans="1:8" ht="36">
      <c r="A100" s="13"/>
      <c r="B100" s="22" t="s">
        <v>264</v>
      </c>
      <c r="C100" s="6" t="s">
        <v>255</v>
      </c>
      <c r="D100" s="191">
        <v>200</v>
      </c>
      <c r="E100" s="7"/>
      <c r="F100" s="5"/>
      <c r="G100" s="246">
        <v>800</v>
      </c>
      <c r="H100" s="89"/>
    </row>
    <row r="101" spans="1:8" ht="48">
      <c r="A101" s="13"/>
      <c r="B101" s="43" t="s">
        <v>29</v>
      </c>
      <c r="C101" s="6" t="s">
        <v>255</v>
      </c>
      <c r="D101" s="191">
        <v>240</v>
      </c>
      <c r="E101" s="7"/>
      <c r="F101" s="5"/>
      <c r="G101" s="246">
        <v>800</v>
      </c>
      <c r="H101" s="89"/>
    </row>
    <row r="102" spans="1:8" ht="36">
      <c r="A102" s="13"/>
      <c r="B102" s="25" t="s">
        <v>248</v>
      </c>
      <c r="C102" s="6" t="s">
        <v>255</v>
      </c>
      <c r="D102" s="191">
        <v>240</v>
      </c>
      <c r="E102" s="7" t="s">
        <v>270</v>
      </c>
      <c r="F102" s="5" t="s">
        <v>272</v>
      </c>
      <c r="G102" s="246">
        <v>800</v>
      </c>
      <c r="H102" s="89"/>
    </row>
    <row r="103" spans="1:8" ht="72">
      <c r="A103" s="13"/>
      <c r="B103" s="111" t="s">
        <v>286</v>
      </c>
      <c r="C103" s="6" t="s">
        <v>256</v>
      </c>
      <c r="D103" s="191"/>
      <c r="E103" s="7"/>
      <c r="F103" s="5"/>
      <c r="G103" s="246">
        <v>8000</v>
      </c>
      <c r="H103" s="89"/>
    </row>
    <row r="104" spans="1:8" ht="48">
      <c r="A104" s="13"/>
      <c r="B104" s="43" t="s">
        <v>29</v>
      </c>
      <c r="C104" s="6" t="s">
        <v>256</v>
      </c>
      <c r="D104" s="191">
        <v>200</v>
      </c>
      <c r="E104" s="7"/>
      <c r="F104" s="5"/>
      <c r="G104" s="246">
        <v>8000</v>
      </c>
      <c r="H104" s="89"/>
    </row>
    <row r="105" spans="1:8" ht="36">
      <c r="A105" s="13"/>
      <c r="B105" s="22" t="s">
        <v>264</v>
      </c>
      <c r="C105" s="6" t="s">
        <v>256</v>
      </c>
      <c r="D105" s="191">
        <v>240</v>
      </c>
      <c r="E105" s="7"/>
      <c r="F105" s="5"/>
      <c r="G105" s="246">
        <f>G106</f>
        <v>8000</v>
      </c>
      <c r="H105" s="89"/>
    </row>
    <row r="106" spans="1:8" ht="36.75" thickBot="1">
      <c r="A106" s="167"/>
      <c r="B106" s="203" t="s">
        <v>248</v>
      </c>
      <c r="C106" s="26" t="s">
        <v>256</v>
      </c>
      <c r="D106" s="199">
        <v>240</v>
      </c>
      <c r="E106" s="9" t="s">
        <v>270</v>
      </c>
      <c r="F106" s="10" t="s">
        <v>272</v>
      </c>
      <c r="G106" s="247">
        <v>8000</v>
      </c>
      <c r="H106" s="172"/>
    </row>
    <row r="107" spans="1:8" ht="63.75">
      <c r="A107" s="13">
        <v>5</v>
      </c>
      <c r="B107" s="60" t="s">
        <v>163</v>
      </c>
      <c r="C107" s="14" t="s">
        <v>167</v>
      </c>
      <c r="D107" s="14"/>
      <c r="E107" s="198"/>
      <c r="F107" s="58"/>
      <c r="G107" s="82">
        <f>G108+G118</f>
        <v>8218</v>
      </c>
      <c r="H107" s="82">
        <f>H108+H118</f>
        <v>8218</v>
      </c>
    </row>
    <row r="108" spans="1:8" ht="63.75">
      <c r="A108" s="292"/>
      <c r="B108" s="61" t="s">
        <v>164</v>
      </c>
      <c r="C108" s="71" t="s">
        <v>168</v>
      </c>
      <c r="D108" s="62"/>
      <c r="E108" s="179"/>
      <c r="F108" s="63"/>
      <c r="G108" s="83">
        <f>G109</f>
        <v>8100</v>
      </c>
      <c r="H108" s="83">
        <f>H109</f>
        <v>8100</v>
      </c>
    </row>
    <row r="109" spans="1:8" ht="114.75">
      <c r="A109" s="292"/>
      <c r="B109" s="136" t="s">
        <v>165</v>
      </c>
      <c r="C109" s="154" t="s">
        <v>169</v>
      </c>
      <c r="D109" s="72"/>
      <c r="E109" s="179"/>
      <c r="F109" s="63"/>
      <c r="G109" s="163">
        <f>G110+G114</f>
        <v>8100</v>
      </c>
      <c r="H109" s="163">
        <f>H110+H114</f>
        <v>8100</v>
      </c>
    </row>
    <row r="110" spans="1:8" ht="24">
      <c r="A110" s="292"/>
      <c r="B110" s="22" t="s">
        <v>166</v>
      </c>
      <c r="C110" s="40" t="s">
        <v>170</v>
      </c>
      <c r="D110" s="21"/>
      <c r="E110" s="180"/>
      <c r="F110" s="4"/>
      <c r="G110" s="84">
        <f>G112</f>
        <v>8000</v>
      </c>
      <c r="H110" s="84">
        <f>H112</f>
        <v>8000</v>
      </c>
    </row>
    <row r="111" spans="1:8" ht="36">
      <c r="A111" s="18"/>
      <c r="B111" s="22" t="s">
        <v>264</v>
      </c>
      <c r="C111" s="40" t="s">
        <v>170</v>
      </c>
      <c r="D111" s="21">
        <v>200</v>
      </c>
      <c r="E111" s="180"/>
      <c r="F111" s="4"/>
      <c r="G111" s="84">
        <f>G112</f>
        <v>8000</v>
      </c>
      <c r="H111" s="84">
        <f>H112</f>
        <v>8000</v>
      </c>
    </row>
    <row r="112" spans="1:8" ht="48">
      <c r="A112" s="18"/>
      <c r="B112" s="43" t="s">
        <v>29</v>
      </c>
      <c r="C112" s="40" t="s">
        <v>170</v>
      </c>
      <c r="D112" s="21">
        <v>240</v>
      </c>
      <c r="E112" s="180"/>
      <c r="F112" s="4"/>
      <c r="G112" s="84">
        <f>G113</f>
        <v>8000</v>
      </c>
      <c r="H112" s="84">
        <f>H113</f>
        <v>8000</v>
      </c>
    </row>
    <row r="113" spans="1:8" ht="24">
      <c r="A113" s="18"/>
      <c r="B113" s="22" t="s">
        <v>102</v>
      </c>
      <c r="C113" s="40" t="s">
        <v>170</v>
      </c>
      <c r="D113" s="21">
        <v>240</v>
      </c>
      <c r="E113" s="180" t="s">
        <v>273</v>
      </c>
      <c r="F113" s="4" t="s">
        <v>271</v>
      </c>
      <c r="G113" s="84">
        <v>8000</v>
      </c>
      <c r="H113" s="84">
        <v>8000</v>
      </c>
    </row>
    <row r="114" spans="1:8" ht="36">
      <c r="A114" s="18"/>
      <c r="B114" s="164" t="s">
        <v>232</v>
      </c>
      <c r="C114" s="165" t="s">
        <v>234</v>
      </c>
      <c r="D114" s="195"/>
      <c r="E114" s="180"/>
      <c r="F114" s="4"/>
      <c r="G114" s="84">
        <f aca="true" t="shared" si="1" ref="G114:H116">G115</f>
        <v>100</v>
      </c>
      <c r="H114" s="84">
        <f t="shared" si="1"/>
        <v>100</v>
      </c>
    </row>
    <row r="115" spans="1:8" ht="36">
      <c r="A115" s="18"/>
      <c r="B115" s="22" t="s">
        <v>264</v>
      </c>
      <c r="C115" s="165" t="s">
        <v>234</v>
      </c>
      <c r="D115" s="21">
        <v>200</v>
      </c>
      <c r="E115" s="180"/>
      <c r="F115" s="4"/>
      <c r="G115" s="84">
        <f t="shared" si="1"/>
        <v>100</v>
      </c>
      <c r="H115" s="84">
        <f t="shared" si="1"/>
        <v>100</v>
      </c>
    </row>
    <row r="116" spans="1:8" ht="48">
      <c r="A116" s="18"/>
      <c r="B116" s="43" t="s">
        <v>29</v>
      </c>
      <c r="C116" s="165" t="s">
        <v>234</v>
      </c>
      <c r="D116" s="21">
        <v>240</v>
      </c>
      <c r="E116" s="180"/>
      <c r="F116" s="4"/>
      <c r="G116" s="84">
        <f t="shared" si="1"/>
        <v>100</v>
      </c>
      <c r="H116" s="84">
        <f t="shared" si="1"/>
        <v>100</v>
      </c>
    </row>
    <row r="117" spans="1:8" ht="24">
      <c r="A117" s="18"/>
      <c r="B117" s="22" t="s">
        <v>102</v>
      </c>
      <c r="C117" s="165" t="s">
        <v>234</v>
      </c>
      <c r="D117" s="21">
        <v>240</v>
      </c>
      <c r="E117" s="180" t="s">
        <v>273</v>
      </c>
      <c r="F117" s="4" t="s">
        <v>271</v>
      </c>
      <c r="G117" s="84">
        <v>100</v>
      </c>
      <c r="H117" s="84">
        <v>100</v>
      </c>
    </row>
    <row r="118" spans="1:8" ht="51">
      <c r="A118" s="18"/>
      <c r="B118" s="61" t="s">
        <v>171</v>
      </c>
      <c r="C118" s="71" t="s">
        <v>174</v>
      </c>
      <c r="D118" s="62"/>
      <c r="E118" s="179"/>
      <c r="F118" s="63"/>
      <c r="G118" s="83">
        <f>G119</f>
        <v>118</v>
      </c>
      <c r="H118" s="83">
        <f>H119</f>
        <v>118</v>
      </c>
    </row>
    <row r="119" spans="1:8" ht="38.25">
      <c r="A119" s="18"/>
      <c r="B119" s="136" t="s">
        <v>172</v>
      </c>
      <c r="C119" s="41" t="s">
        <v>175</v>
      </c>
      <c r="D119" s="14"/>
      <c r="E119" s="179"/>
      <c r="F119" s="63"/>
      <c r="G119" s="83">
        <f>SUM(G120)</f>
        <v>118</v>
      </c>
      <c r="H119" s="83">
        <f>SUM(H120)</f>
        <v>118</v>
      </c>
    </row>
    <row r="120" spans="1:8" ht="48">
      <c r="A120" s="18"/>
      <c r="B120" s="22" t="s">
        <v>173</v>
      </c>
      <c r="C120" s="40" t="s">
        <v>229</v>
      </c>
      <c r="D120" s="21"/>
      <c r="E120" s="180"/>
      <c r="F120" s="4"/>
      <c r="G120" s="84">
        <f>G122</f>
        <v>118</v>
      </c>
      <c r="H120" s="84">
        <f>H122</f>
        <v>118</v>
      </c>
    </row>
    <row r="121" spans="1:8" ht="36">
      <c r="A121" s="18"/>
      <c r="B121" s="22" t="s">
        <v>264</v>
      </c>
      <c r="C121" s="40" t="s">
        <v>229</v>
      </c>
      <c r="D121" s="21">
        <v>200</v>
      </c>
      <c r="E121" s="180"/>
      <c r="F121" s="4"/>
      <c r="G121" s="84">
        <f>G122</f>
        <v>118</v>
      </c>
      <c r="H121" s="84">
        <f>H122</f>
        <v>118</v>
      </c>
    </row>
    <row r="122" spans="1:8" ht="48">
      <c r="A122" s="18"/>
      <c r="B122" s="43" t="s">
        <v>29</v>
      </c>
      <c r="C122" s="40" t="s">
        <v>229</v>
      </c>
      <c r="D122" s="21">
        <v>240</v>
      </c>
      <c r="E122" s="180"/>
      <c r="F122" s="4"/>
      <c r="G122" s="84">
        <f>G123</f>
        <v>118</v>
      </c>
      <c r="H122" s="84">
        <f>H123</f>
        <v>118</v>
      </c>
    </row>
    <row r="123" spans="1:8" ht="24.75" thickBot="1">
      <c r="A123" s="3"/>
      <c r="B123" s="202" t="s">
        <v>102</v>
      </c>
      <c r="C123" s="171" t="s">
        <v>229</v>
      </c>
      <c r="D123" s="26">
        <v>240</v>
      </c>
      <c r="E123" s="181" t="s">
        <v>273</v>
      </c>
      <c r="F123" s="9" t="s">
        <v>271</v>
      </c>
      <c r="G123" s="172">
        <v>118</v>
      </c>
      <c r="H123" s="172">
        <v>118</v>
      </c>
    </row>
    <row r="124" spans="1:8" ht="63.75">
      <c r="A124" s="15">
        <v>6</v>
      </c>
      <c r="B124" s="60" t="s">
        <v>176</v>
      </c>
      <c r="C124" s="14" t="s">
        <v>180</v>
      </c>
      <c r="D124" s="14"/>
      <c r="E124" s="58"/>
      <c r="F124" s="150"/>
      <c r="G124" s="248">
        <f>SUM(G125)</f>
        <v>1082.274</v>
      </c>
      <c r="H124" s="92">
        <f>SUM(H125)</f>
        <v>282.274</v>
      </c>
    </row>
    <row r="125" spans="1:8" ht="25.5">
      <c r="A125" s="3"/>
      <c r="B125" s="141" t="s">
        <v>177</v>
      </c>
      <c r="C125" s="21" t="s">
        <v>181</v>
      </c>
      <c r="D125" s="191"/>
      <c r="E125" s="4"/>
      <c r="F125" s="5"/>
      <c r="G125" s="93">
        <f>G126+G130</f>
        <v>1082.274</v>
      </c>
      <c r="H125" s="93">
        <f>H126+H130</f>
        <v>282.274</v>
      </c>
    </row>
    <row r="126" spans="1:8" ht="72">
      <c r="A126" s="3"/>
      <c r="B126" s="22" t="s">
        <v>178</v>
      </c>
      <c r="C126" s="21" t="s">
        <v>182</v>
      </c>
      <c r="D126" s="191"/>
      <c r="E126" s="4"/>
      <c r="F126" s="5"/>
      <c r="G126" s="93">
        <f>G128</f>
        <v>800</v>
      </c>
      <c r="H126" s="93"/>
    </row>
    <row r="127" spans="1:8" ht="36">
      <c r="A127" s="3"/>
      <c r="B127" s="25" t="s">
        <v>266</v>
      </c>
      <c r="C127" s="21" t="s">
        <v>182</v>
      </c>
      <c r="D127" s="191">
        <v>400</v>
      </c>
      <c r="E127" s="4"/>
      <c r="F127" s="5"/>
      <c r="G127" s="93">
        <f>G128</f>
        <v>800</v>
      </c>
      <c r="H127" s="93"/>
    </row>
    <row r="128" spans="1:8" ht="12.75">
      <c r="A128" s="3"/>
      <c r="B128" s="43" t="s">
        <v>6</v>
      </c>
      <c r="C128" s="21" t="s">
        <v>182</v>
      </c>
      <c r="D128" s="191">
        <v>410</v>
      </c>
      <c r="E128" s="4"/>
      <c r="F128" s="5"/>
      <c r="G128" s="93">
        <f>G129</f>
        <v>800</v>
      </c>
      <c r="H128" s="93"/>
    </row>
    <row r="129" spans="1:8" ht="12.75">
      <c r="A129" s="13"/>
      <c r="B129" s="22" t="s">
        <v>103</v>
      </c>
      <c r="C129" s="21" t="s">
        <v>182</v>
      </c>
      <c r="D129" s="191">
        <v>410</v>
      </c>
      <c r="E129" s="4" t="s">
        <v>274</v>
      </c>
      <c r="F129" s="5" t="s">
        <v>275</v>
      </c>
      <c r="G129" s="93">
        <v>800</v>
      </c>
      <c r="H129" s="93"/>
    </row>
    <row r="130" spans="1:8" ht="24">
      <c r="A130" s="18"/>
      <c r="B130" s="22" t="s">
        <v>179</v>
      </c>
      <c r="C130" s="21" t="s">
        <v>183</v>
      </c>
      <c r="D130" s="191"/>
      <c r="E130" s="4"/>
      <c r="F130" s="5"/>
      <c r="G130" s="93">
        <f>G132</f>
        <v>282.274</v>
      </c>
      <c r="H130" s="93">
        <f>H132</f>
        <v>282.274</v>
      </c>
    </row>
    <row r="131" spans="1:8" ht="36">
      <c r="A131" s="18"/>
      <c r="B131" s="22" t="s">
        <v>264</v>
      </c>
      <c r="C131" s="21" t="s">
        <v>183</v>
      </c>
      <c r="D131" s="191">
        <v>200</v>
      </c>
      <c r="E131" s="4"/>
      <c r="F131" s="5"/>
      <c r="G131" s="93">
        <f>G132</f>
        <v>282.274</v>
      </c>
      <c r="H131" s="93">
        <f>H132</f>
        <v>282.274</v>
      </c>
    </row>
    <row r="132" spans="1:8" ht="48">
      <c r="A132" s="18"/>
      <c r="B132" s="43" t="s">
        <v>29</v>
      </c>
      <c r="C132" s="21" t="s">
        <v>183</v>
      </c>
      <c r="D132" s="191">
        <v>240</v>
      </c>
      <c r="E132" s="4"/>
      <c r="F132" s="5"/>
      <c r="G132" s="93">
        <f>G133</f>
        <v>282.274</v>
      </c>
      <c r="H132" s="93">
        <f>H133</f>
        <v>282.274</v>
      </c>
    </row>
    <row r="133" spans="1:8" ht="13.5" thickBot="1">
      <c r="A133" s="18"/>
      <c r="B133" s="202" t="s">
        <v>103</v>
      </c>
      <c r="C133" s="26" t="s">
        <v>183</v>
      </c>
      <c r="D133" s="199">
        <v>240</v>
      </c>
      <c r="E133" s="181" t="s">
        <v>274</v>
      </c>
      <c r="F133" s="12" t="s">
        <v>275</v>
      </c>
      <c r="G133" s="249">
        <v>282.274</v>
      </c>
      <c r="H133" s="93">
        <v>282.274</v>
      </c>
    </row>
    <row r="134" spans="1:8" ht="63.75">
      <c r="A134" s="13">
        <v>7</v>
      </c>
      <c r="B134" s="60" t="s">
        <v>184</v>
      </c>
      <c r="C134" s="14" t="s">
        <v>185</v>
      </c>
      <c r="D134" s="188"/>
      <c r="E134" s="58"/>
      <c r="F134" s="150"/>
      <c r="G134" s="151">
        <f>SUM(G135)</f>
        <v>41149.392</v>
      </c>
      <c r="H134" s="151"/>
    </row>
    <row r="135" spans="1:8" ht="102">
      <c r="A135" s="3"/>
      <c r="B135" s="141" t="s">
        <v>186</v>
      </c>
      <c r="C135" s="72" t="s">
        <v>187</v>
      </c>
      <c r="D135" s="194"/>
      <c r="E135" s="58"/>
      <c r="F135" s="59"/>
      <c r="G135" s="89">
        <f>G136</f>
        <v>41149.392</v>
      </c>
      <c r="H135" s="82"/>
    </row>
    <row r="136" spans="1:8" ht="60">
      <c r="A136" s="18"/>
      <c r="B136" s="28" t="s">
        <v>188</v>
      </c>
      <c r="C136" s="21" t="s">
        <v>189</v>
      </c>
      <c r="D136" s="191"/>
      <c r="E136" s="4"/>
      <c r="F136" s="5"/>
      <c r="G136" s="84">
        <f>G138+G141</f>
        <v>41149.392</v>
      </c>
      <c r="H136" s="84"/>
    </row>
    <row r="137" spans="1:8" ht="36">
      <c r="A137" s="18"/>
      <c r="B137" s="22" t="s">
        <v>264</v>
      </c>
      <c r="C137" s="6" t="s">
        <v>189</v>
      </c>
      <c r="D137" s="6">
        <v>200</v>
      </c>
      <c r="E137" s="176"/>
      <c r="F137" s="8"/>
      <c r="G137" s="162">
        <f>G138</f>
        <v>40849.392</v>
      </c>
      <c r="H137" s="89"/>
    </row>
    <row r="138" spans="1:8" ht="48">
      <c r="A138" s="18"/>
      <c r="B138" s="43" t="s">
        <v>29</v>
      </c>
      <c r="C138" s="79" t="s">
        <v>189</v>
      </c>
      <c r="D138" s="6">
        <v>240</v>
      </c>
      <c r="E138" s="176"/>
      <c r="F138" s="8"/>
      <c r="G138" s="162">
        <f>G139</f>
        <v>40849.392</v>
      </c>
      <c r="H138" s="89"/>
    </row>
    <row r="139" spans="1:8" ht="12.75">
      <c r="A139" s="18"/>
      <c r="B139" s="208" t="s">
        <v>104</v>
      </c>
      <c r="C139" s="6" t="s">
        <v>189</v>
      </c>
      <c r="D139" s="6">
        <v>240</v>
      </c>
      <c r="E139" s="7" t="s">
        <v>274</v>
      </c>
      <c r="F139" s="8" t="s">
        <v>270</v>
      </c>
      <c r="G139" s="89">
        <v>40849.392</v>
      </c>
      <c r="H139" s="89"/>
    </row>
    <row r="140" spans="1:8" ht="12.75">
      <c r="A140" s="18"/>
      <c r="B140" s="22" t="s">
        <v>265</v>
      </c>
      <c r="C140" s="21" t="s">
        <v>189</v>
      </c>
      <c r="D140" s="21">
        <v>800</v>
      </c>
      <c r="E140" s="4"/>
      <c r="F140" s="5"/>
      <c r="G140" s="207">
        <v>300</v>
      </c>
      <c r="H140" s="84"/>
    </row>
    <row r="141" spans="1:8" ht="24">
      <c r="A141" s="18"/>
      <c r="B141" s="206" t="s">
        <v>64</v>
      </c>
      <c r="C141" s="21" t="s">
        <v>189</v>
      </c>
      <c r="D141" s="21">
        <v>850</v>
      </c>
      <c r="E141" s="4"/>
      <c r="F141" s="5"/>
      <c r="G141" s="207">
        <v>300</v>
      </c>
      <c r="H141" s="84"/>
    </row>
    <row r="142" spans="1:8" ht="13.5" thickBot="1">
      <c r="A142" s="168"/>
      <c r="B142" s="205" t="s">
        <v>104</v>
      </c>
      <c r="C142" s="27" t="s">
        <v>189</v>
      </c>
      <c r="D142" s="204">
        <v>850</v>
      </c>
      <c r="E142" s="11" t="s">
        <v>274</v>
      </c>
      <c r="F142" s="12" t="s">
        <v>270</v>
      </c>
      <c r="G142" s="91">
        <v>300</v>
      </c>
      <c r="H142" s="91"/>
    </row>
    <row r="143" spans="1:8" ht="102">
      <c r="A143" s="13">
        <v>8</v>
      </c>
      <c r="B143" s="156" t="s">
        <v>190</v>
      </c>
      <c r="C143" s="14" t="s">
        <v>193</v>
      </c>
      <c r="D143" s="188"/>
      <c r="E143" s="58"/>
      <c r="F143" s="59"/>
      <c r="G143" s="207">
        <f>SUM(G144)</f>
        <v>200</v>
      </c>
      <c r="H143" s="259">
        <f>SUM(H144)</f>
        <v>200</v>
      </c>
    </row>
    <row r="144" spans="1:8" ht="51">
      <c r="A144" s="3"/>
      <c r="B144" s="157" t="s">
        <v>191</v>
      </c>
      <c r="C144" s="140" t="s">
        <v>194</v>
      </c>
      <c r="D144" s="193"/>
      <c r="E144" s="7"/>
      <c r="F144" s="8"/>
      <c r="G144" s="89">
        <f>SUM(G145)</f>
        <v>200</v>
      </c>
      <c r="H144" s="89">
        <f>SUM(H145)</f>
        <v>200</v>
      </c>
    </row>
    <row r="145" spans="1:8" ht="36">
      <c r="A145" s="3"/>
      <c r="B145" s="42" t="s">
        <v>192</v>
      </c>
      <c r="C145" s="6" t="s">
        <v>195</v>
      </c>
      <c r="D145" s="79"/>
      <c r="E145" s="7"/>
      <c r="F145" s="8"/>
      <c r="G145" s="89">
        <f>G146</f>
        <v>200</v>
      </c>
      <c r="H145" s="89">
        <f>H146</f>
        <v>200</v>
      </c>
    </row>
    <row r="146" spans="1:8" ht="36">
      <c r="A146" s="3"/>
      <c r="B146" s="22" t="s">
        <v>264</v>
      </c>
      <c r="C146" s="6" t="s">
        <v>195</v>
      </c>
      <c r="D146" s="79">
        <v>200</v>
      </c>
      <c r="E146" s="7"/>
      <c r="F146" s="8"/>
      <c r="G146" s="89">
        <v>200</v>
      </c>
      <c r="H146" s="89">
        <v>200</v>
      </c>
    </row>
    <row r="147" spans="1:8" ht="48">
      <c r="A147" s="3"/>
      <c r="B147" s="43" t="s">
        <v>29</v>
      </c>
      <c r="C147" s="6" t="s">
        <v>195</v>
      </c>
      <c r="D147" s="79">
        <v>240</v>
      </c>
      <c r="E147" s="7"/>
      <c r="F147" s="8"/>
      <c r="G147" s="89">
        <v>200</v>
      </c>
      <c r="H147" s="89">
        <v>200</v>
      </c>
    </row>
    <row r="148" spans="1:8" ht="13.5" thickBot="1">
      <c r="A148" s="167"/>
      <c r="B148" s="205" t="s">
        <v>104</v>
      </c>
      <c r="C148" s="26" t="s">
        <v>195</v>
      </c>
      <c r="D148" s="204">
        <v>240</v>
      </c>
      <c r="E148" s="11" t="s">
        <v>274</v>
      </c>
      <c r="F148" s="12" t="s">
        <v>270</v>
      </c>
      <c r="G148" s="172">
        <v>200</v>
      </c>
      <c r="H148" s="172">
        <v>200</v>
      </c>
    </row>
    <row r="149" spans="1:8" ht="76.5">
      <c r="A149" s="170">
        <v>9</v>
      </c>
      <c r="B149" s="209" t="s">
        <v>226</v>
      </c>
      <c r="C149" s="14" t="s">
        <v>212</v>
      </c>
      <c r="D149" s="188"/>
      <c r="E149" s="58"/>
      <c r="F149" s="59"/>
      <c r="G149" s="84">
        <f>SUM(G150)</f>
        <v>150</v>
      </c>
      <c r="H149" s="84">
        <f>SUM(H150)</f>
        <v>150</v>
      </c>
    </row>
    <row r="150" spans="1:8" ht="38.25">
      <c r="A150" s="3"/>
      <c r="B150" s="160" t="s">
        <v>196</v>
      </c>
      <c r="C150" s="155" t="s">
        <v>213</v>
      </c>
      <c r="D150" s="70"/>
      <c r="E150" s="176"/>
      <c r="F150" s="69"/>
      <c r="G150" s="89">
        <v>150</v>
      </c>
      <c r="H150" s="89">
        <v>150</v>
      </c>
    </row>
    <row r="151" spans="1:8" ht="76.5">
      <c r="A151" s="3"/>
      <c r="B151" s="158" t="s">
        <v>233</v>
      </c>
      <c r="C151" s="73" t="s">
        <v>235</v>
      </c>
      <c r="D151" s="6"/>
      <c r="E151" s="176"/>
      <c r="F151" s="8"/>
      <c r="G151" s="94">
        <f>G152</f>
        <v>150</v>
      </c>
      <c r="H151" s="94">
        <f>H152</f>
        <v>150</v>
      </c>
    </row>
    <row r="152" spans="1:8" ht="36">
      <c r="A152" s="3"/>
      <c r="B152" s="22" t="s">
        <v>264</v>
      </c>
      <c r="C152" s="6" t="s">
        <v>235</v>
      </c>
      <c r="D152" s="6">
        <v>200</v>
      </c>
      <c r="E152" s="176"/>
      <c r="F152" s="8"/>
      <c r="G152" s="94">
        <v>150</v>
      </c>
      <c r="H152" s="94">
        <v>150</v>
      </c>
    </row>
    <row r="153" spans="1:8" ht="48">
      <c r="A153" s="3"/>
      <c r="B153" s="43" t="s">
        <v>29</v>
      </c>
      <c r="C153" s="6" t="s">
        <v>235</v>
      </c>
      <c r="D153" s="6">
        <v>240</v>
      </c>
      <c r="E153" s="176"/>
      <c r="F153" s="8"/>
      <c r="G153" s="94">
        <v>150</v>
      </c>
      <c r="H153" s="94">
        <v>150</v>
      </c>
    </row>
    <row r="154" spans="1:8" ht="24.75" thickBot="1">
      <c r="A154" s="167"/>
      <c r="B154" s="205" t="s">
        <v>102</v>
      </c>
      <c r="C154" s="26" t="s">
        <v>235</v>
      </c>
      <c r="D154" s="26">
        <v>240</v>
      </c>
      <c r="E154" s="181" t="s">
        <v>273</v>
      </c>
      <c r="F154" s="10" t="s">
        <v>271</v>
      </c>
      <c r="G154" s="211">
        <v>150</v>
      </c>
      <c r="H154" s="211">
        <v>150</v>
      </c>
    </row>
    <row r="155" spans="1:8" ht="76.5">
      <c r="A155" s="13">
        <v>10</v>
      </c>
      <c r="B155" s="210" t="s">
        <v>242</v>
      </c>
      <c r="C155" s="14" t="s">
        <v>238</v>
      </c>
      <c r="D155" s="14"/>
      <c r="E155" s="180"/>
      <c r="F155" s="5"/>
      <c r="G155" s="151">
        <f>SUM(G156)</f>
        <v>25500</v>
      </c>
      <c r="H155" s="248"/>
    </row>
    <row r="156" spans="1:8" ht="38.25">
      <c r="A156" s="13"/>
      <c r="B156" s="280" t="s">
        <v>240</v>
      </c>
      <c r="C156" s="155" t="s">
        <v>239</v>
      </c>
      <c r="D156" s="70"/>
      <c r="E156" s="176"/>
      <c r="F156" s="8"/>
      <c r="G156" s="89">
        <f>G157+G161</f>
        <v>25500</v>
      </c>
      <c r="H156" s="94"/>
    </row>
    <row r="157" spans="1:8" ht="36">
      <c r="A157" s="13"/>
      <c r="B157" s="278" t="s">
        <v>294</v>
      </c>
      <c r="C157" s="73" t="s">
        <v>295</v>
      </c>
      <c r="D157" s="6"/>
      <c r="E157" s="176"/>
      <c r="F157" s="8"/>
      <c r="G157" s="279">
        <f>G158</f>
        <v>20000</v>
      </c>
      <c r="H157" s="94"/>
    </row>
    <row r="158" spans="1:8" ht="36">
      <c r="A158" s="13"/>
      <c r="B158" s="25" t="s">
        <v>266</v>
      </c>
      <c r="C158" s="73" t="s">
        <v>295</v>
      </c>
      <c r="D158" s="6">
        <v>400</v>
      </c>
      <c r="E158" s="176"/>
      <c r="F158" s="8"/>
      <c r="G158" s="279">
        <f>G159</f>
        <v>20000</v>
      </c>
      <c r="H158" s="94"/>
    </row>
    <row r="159" spans="1:8" ht="12.75">
      <c r="A159" s="13"/>
      <c r="B159" s="43" t="s">
        <v>6</v>
      </c>
      <c r="C159" s="73" t="s">
        <v>295</v>
      </c>
      <c r="D159" s="6">
        <v>410</v>
      </c>
      <c r="E159" s="176"/>
      <c r="F159" s="8"/>
      <c r="G159" s="279">
        <f>G160</f>
        <v>20000</v>
      </c>
      <c r="H159" s="94"/>
    </row>
    <row r="160" spans="1:8" ht="12.75">
      <c r="A160" s="13"/>
      <c r="B160" s="22" t="s">
        <v>103</v>
      </c>
      <c r="C160" s="73" t="s">
        <v>295</v>
      </c>
      <c r="D160" s="6">
        <v>410</v>
      </c>
      <c r="E160" s="176" t="s">
        <v>274</v>
      </c>
      <c r="F160" s="8" t="s">
        <v>275</v>
      </c>
      <c r="G160" s="279">
        <v>20000</v>
      </c>
      <c r="H160" s="94"/>
    </row>
    <row r="161" spans="1:8" ht="63.75">
      <c r="A161" s="13"/>
      <c r="B161" s="158" t="s">
        <v>285</v>
      </c>
      <c r="C161" s="73" t="s">
        <v>241</v>
      </c>
      <c r="D161" s="6"/>
      <c r="E161" s="176"/>
      <c r="F161" s="8"/>
      <c r="G161" s="89">
        <f>G162</f>
        <v>5500</v>
      </c>
      <c r="H161" s="94"/>
    </row>
    <row r="162" spans="1:8" ht="36">
      <c r="A162" s="13"/>
      <c r="B162" s="25" t="s">
        <v>266</v>
      </c>
      <c r="C162" s="73" t="s">
        <v>241</v>
      </c>
      <c r="D162" s="6">
        <v>400</v>
      </c>
      <c r="E162" s="176"/>
      <c r="F162" s="8"/>
      <c r="G162" s="89">
        <v>5500</v>
      </c>
      <c r="H162" s="94"/>
    </row>
    <row r="163" spans="1:8" ht="12.75">
      <c r="A163" s="13"/>
      <c r="B163" s="43" t="s">
        <v>6</v>
      </c>
      <c r="C163" s="73" t="s">
        <v>241</v>
      </c>
      <c r="D163" s="6">
        <v>410</v>
      </c>
      <c r="E163" s="176"/>
      <c r="F163" s="8"/>
      <c r="G163" s="89">
        <v>5500</v>
      </c>
      <c r="H163" s="94"/>
    </row>
    <row r="164" spans="1:8" ht="13.5" thickBot="1">
      <c r="A164" s="13"/>
      <c r="B164" s="22" t="s">
        <v>103</v>
      </c>
      <c r="C164" s="73" t="s">
        <v>241</v>
      </c>
      <c r="D164" s="6">
        <v>410</v>
      </c>
      <c r="E164" s="176" t="s">
        <v>274</v>
      </c>
      <c r="F164" s="8" t="s">
        <v>275</v>
      </c>
      <c r="G164" s="172">
        <v>5500</v>
      </c>
      <c r="H164" s="211"/>
    </row>
    <row r="165" spans="1:8" ht="15.75" thickBot="1">
      <c r="A165" s="15"/>
      <c r="B165" s="36" t="s">
        <v>94</v>
      </c>
      <c r="C165" s="78"/>
      <c r="D165" s="182"/>
      <c r="E165" s="182"/>
      <c r="F165" s="37"/>
      <c r="G165" s="134">
        <f>SUM(G166+G199+G209)</f>
        <v>46650.844</v>
      </c>
      <c r="H165" s="134">
        <f>SUM(H166+H199+H209)</f>
        <v>115876.97600000002</v>
      </c>
    </row>
    <row r="166" spans="1:8" ht="60.75" thickBot="1">
      <c r="A166" s="13"/>
      <c r="B166" s="119" t="s">
        <v>63</v>
      </c>
      <c r="C166" s="121" t="s">
        <v>197</v>
      </c>
      <c r="D166" s="121"/>
      <c r="E166" s="183"/>
      <c r="F166" s="121"/>
      <c r="G166" s="105">
        <f>G167+G193</f>
        <v>29314.877000000004</v>
      </c>
      <c r="H166" s="105">
        <f>H167+H193</f>
        <v>29314.877000000004</v>
      </c>
    </row>
    <row r="167" spans="1:8" ht="72">
      <c r="A167" s="3"/>
      <c r="B167" s="120" t="s">
        <v>198</v>
      </c>
      <c r="C167" s="123" t="s">
        <v>225</v>
      </c>
      <c r="D167" s="185"/>
      <c r="E167" s="185"/>
      <c r="F167" s="123"/>
      <c r="G167" s="101">
        <f>SUM(G168)</f>
        <v>27729.855000000003</v>
      </c>
      <c r="H167" s="101">
        <f>SUM(H168)</f>
        <v>27729.855000000003</v>
      </c>
    </row>
    <row r="168" spans="1:8" ht="12.75">
      <c r="A168" s="3"/>
      <c r="B168" s="42" t="s">
        <v>200</v>
      </c>
      <c r="C168" s="46" t="s">
        <v>199</v>
      </c>
      <c r="D168" s="46"/>
      <c r="E168" s="35"/>
      <c r="F168" s="46"/>
      <c r="G168" s="95">
        <f>G169+G179+G186</f>
        <v>27729.855000000003</v>
      </c>
      <c r="H168" s="95">
        <f>H169+H179+H186</f>
        <v>27729.855000000003</v>
      </c>
    </row>
    <row r="169" spans="1:8" ht="24">
      <c r="A169" s="3"/>
      <c r="B169" s="127" t="s">
        <v>60</v>
      </c>
      <c r="C169" s="47" t="s">
        <v>201</v>
      </c>
      <c r="D169" s="48"/>
      <c r="E169" s="48"/>
      <c r="F169" s="48"/>
      <c r="G169" s="103">
        <f>G171+G174+G177</f>
        <v>25893.686</v>
      </c>
      <c r="H169" s="103">
        <f>H171+H174+H177</f>
        <v>25893.686</v>
      </c>
    </row>
    <row r="170" spans="1:8" ht="84">
      <c r="A170" s="3"/>
      <c r="B170" s="22" t="s">
        <v>261</v>
      </c>
      <c r="C170" s="47" t="s">
        <v>201</v>
      </c>
      <c r="D170" s="48" t="s">
        <v>276</v>
      </c>
      <c r="E170" s="48"/>
      <c r="F170" s="48"/>
      <c r="G170" s="103">
        <f>G171</f>
        <v>20058.89</v>
      </c>
      <c r="H170" s="103">
        <f>H171</f>
        <v>20058.04</v>
      </c>
    </row>
    <row r="171" spans="1:8" ht="36">
      <c r="A171" s="3"/>
      <c r="B171" s="43" t="s">
        <v>61</v>
      </c>
      <c r="C171" s="47" t="s">
        <v>201</v>
      </c>
      <c r="D171" s="48" t="s">
        <v>25</v>
      </c>
      <c r="E171" s="48"/>
      <c r="F171" s="48"/>
      <c r="G171" s="103">
        <f>G172</f>
        <v>20058.89</v>
      </c>
      <c r="H171" s="103">
        <f>H172</f>
        <v>20058.04</v>
      </c>
    </row>
    <row r="172" spans="1:8" ht="72">
      <c r="A172" s="169"/>
      <c r="B172" s="42" t="s">
        <v>105</v>
      </c>
      <c r="C172" s="47" t="s">
        <v>201</v>
      </c>
      <c r="D172" s="48" t="s">
        <v>25</v>
      </c>
      <c r="E172" s="35" t="s">
        <v>263</v>
      </c>
      <c r="F172" s="35" t="s">
        <v>273</v>
      </c>
      <c r="G172" s="96">
        <v>20058.89</v>
      </c>
      <c r="H172" s="96">
        <v>20058.04</v>
      </c>
    </row>
    <row r="173" spans="1:8" ht="36">
      <c r="A173" s="113"/>
      <c r="B173" s="22" t="s">
        <v>264</v>
      </c>
      <c r="C173" s="47" t="s">
        <v>201</v>
      </c>
      <c r="D173" s="48" t="s">
        <v>277</v>
      </c>
      <c r="E173" s="35"/>
      <c r="F173" s="35"/>
      <c r="G173" s="96">
        <f>G174</f>
        <v>5784.796</v>
      </c>
      <c r="H173" s="96">
        <f>H174</f>
        <v>5785.646</v>
      </c>
    </row>
    <row r="174" spans="1:8" ht="48">
      <c r="A174" s="113"/>
      <c r="B174" s="43" t="s">
        <v>62</v>
      </c>
      <c r="C174" s="47" t="s">
        <v>201</v>
      </c>
      <c r="D174" s="48" t="s">
        <v>24</v>
      </c>
      <c r="E174" s="35"/>
      <c r="F174" s="35"/>
      <c r="G174" s="96">
        <f>G175</f>
        <v>5784.796</v>
      </c>
      <c r="H174" s="96">
        <f>H175</f>
        <v>5785.646</v>
      </c>
    </row>
    <row r="175" spans="1:8" ht="72">
      <c r="A175" s="113"/>
      <c r="B175" s="42" t="s">
        <v>105</v>
      </c>
      <c r="C175" s="47" t="s">
        <v>201</v>
      </c>
      <c r="D175" s="48" t="s">
        <v>24</v>
      </c>
      <c r="E175" s="35" t="s">
        <v>263</v>
      </c>
      <c r="F175" s="35" t="s">
        <v>273</v>
      </c>
      <c r="G175" s="96">
        <v>5784.796</v>
      </c>
      <c r="H175" s="96">
        <v>5785.646</v>
      </c>
    </row>
    <row r="176" spans="1:8" ht="12.75">
      <c r="A176" s="113"/>
      <c r="B176" s="22" t="s">
        <v>265</v>
      </c>
      <c r="C176" s="47" t="s">
        <v>201</v>
      </c>
      <c r="D176" s="48" t="s">
        <v>278</v>
      </c>
      <c r="E176" s="35"/>
      <c r="F176" s="35"/>
      <c r="G176" s="96">
        <v>50</v>
      </c>
      <c r="H176" s="96">
        <v>50</v>
      </c>
    </row>
    <row r="177" spans="1:8" ht="24">
      <c r="A177" s="113"/>
      <c r="B177" s="122" t="s">
        <v>64</v>
      </c>
      <c r="C177" s="47" t="s">
        <v>201</v>
      </c>
      <c r="D177" s="48" t="s">
        <v>31</v>
      </c>
      <c r="E177" s="35"/>
      <c r="F177" s="35"/>
      <c r="G177" s="96">
        <v>50</v>
      </c>
      <c r="H177" s="96">
        <v>50</v>
      </c>
    </row>
    <row r="178" spans="1:8" ht="72.75" thickBot="1">
      <c r="A178" s="113"/>
      <c r="B178" s="212" t="s">
        <v>105</v>
      </c>
      <c r="C178" s="50" t="s">
        <v>201</v>
      </c>
      <c r="D178" s="51" t="s">
        <v>31</v>
      </c>
      <c r="E178" s="51" t="s">
        <v>263</v>
      </c>
      <c r="F178" s="51" t="s">
        <v>273</v>
      </c>
      <c r="G178" s="100">
        <v>50</v>
      </c>
      <c r="H178" s="100">
        <v>50</v>
      </c>
    </row>
    <row r="179" spans="1:8" ht="96">
      <c r="A179" s="113"/>
      <c r="B179" s="213" t="s">
        <v>230</v>
      </c>
      <c r="C179" s="214" t="s">
        <v>206</v>
      </c>
      <c r="D179" s="214"/>
      <c r="E179" s="48"/>
      <c r="F179" s="47"/>
      <c r="G179" s="99">
        <f>G181+G184</f>
        <v>1216.1090000000002</v>
      </c>
      <c r="H179" s="99">
        <f>H181+H184</f>
        <v>1216.1090000000002</v>
      </c>
    </row>
    <row r="180" spans="1:8" ht="84">
      <c r="A180" s="113"/>
      <c r="B180" s="22" t="s">
        <v>261</v>
      </c>
      <c r="C180" s="114" t="s">
        <v>206</v>
      </c>
      <c r="D180" s="8" t="s">
        <v>276</v>
      </c>
      <c r="E180" s="48"/>
      <c r="F180" s="48"/>
      <c r="G180" s="99">
        <f>G181</f>
        <v>1165.719</v>
      </c>
      <c r="H180" s="99">
        <f>H181</f>
        <v>1165.719</v>
      </c>
    </row>
    <row r="181" spans="1:8" ht="36">
      <c r="A181" s="113"/>
      <c r="B181" s="206" t="s">
        <v>61</v>
      </c>
      <c r="C181" s="114" t="s">
        <v>206</v>
      </c>
      <c r="D181" s="175" t="s">
        <v>25</v>
      </c>
      <c r="E181" s="48"/>
      <c r="F181" s="48"/>
      <c r="G181" s="99">
        <f>G182</f>
        <v>1165.719</v>
      </c>
      <c r="H181" s="99">
        <f>H182</f>
        <v>1165.719</v>
      </c>
    </row>
    <row r="182" spans="1:8" ht="36">
      <c r="A182" s="113"/>
      <c r="B182" s="25" t="s">
        <v>248</v>
      </c>
      <c r="C182" s="114" t="s">
        <v>206</v>
      </c>
      <c r="D182" s="173" t="s">
        <v>25</v>
      </c>
      <c r="E182" s="35" t="s">
        <v>270</v>
      </c>
      <c r="F182" s="35" t="s">
        <v>272</v>
      </c>
      <c r="G182" s="99">
        <v>1165.719</v>
      </c>
      <c r="H182" s="99">
        <v>1165.719</v>
      </c>
    </row>
    <row r="183" spans="1:8" ht="36">
      <c r="A183" s="113"/>
      <c r="B183" s="22" t="s">
        <v>264</v>
      </c>
      <c r="C183" s="114" t="s">
        <v>206</v>
      </c>
      <c r="D183" s="180" t="s">
        <v>277</v>
      </c>
      <c r="E183" s="48"/>
      <c r="F183" s="48"/>
      <c r="G183" s="99">
        <v>50.39</v>
      </c>
      <c r="H183" s="99">
        <v>50.39</v>
      </c>
    </row>
    <row r="184" spans="1:8" ht="48">
      <c r="A184" s="113"/>
      <c r="B184" s="43" t="s">
        <v>62</v>
      </c>
      <c r="C184" s="114" t="s">
        <v>206</v>
      </c>
      <c r="D184" s="174" t="s">
        <v>24</v>
      </c>
      <c r="E184" s="48"/>
      <c r="F184" s="48"/>
      <c r="G184" s="99">
        <v>50.39</v>
      </c>
      <c r="H184" s="99">
        <v>50.39</v>
      </c>
    </row>
    <row r="185" spans="1:8" ht="36.75" thickBot="1">
      <c r="A185" s="113"/>
      <c r="B185" s="196" t="s">
        <v>248</v>
      </c>
      <c r="C185" s="215" t="s">
        <v>206</v>
      </c>
      <c r="D185" s="216" t="s">
        <v>24</v>
      </c>
      <c r="E185" s="51" t="s">
        <v>270</v>
      </c>
      <c r="F185" s="51" t="s">
        <v>272</v>
      </c>
      <c r="G185" s="124">
        <v>50.39</v>
      </c>
      <c r="H185" s="124">
        <v>50.39</v>
      </c>
    </row>
    <row r="186" spans="1:8" ht="84">
      <c r="A186" s="113"/>
      <c r="B186" s="44" t="s">
        <v>231</v>
      </c>
      <c r="C186" s="54" t="s">
        <v>207</v>
      </c>
      <c r="D186" s="123"/>
      <c r="E186" s="48"/>
      <c r="F186" s="47"/>
      <c r="G186" s="252">
        <f>G188+G191</f>
        <v>620.0600000000001</v>
      </c>
      <c r="H186" s="252">
        <f>H188+H191</f>
        <v>620.0600000000001</v>
      </c>
    </row>
    <row r="187" spans="1:8" ht="84">
      <c r="A187" s="113"/>
      <c r="B187" s="22" t="s">
        <v>261</v>
      </c>
      <c r="C187" s="46" t="s">
        <v>207</v>
      </c>
      <c r="D187" s="175" t="s">
        <v>276</v>
      </c>
      <c r="E187" s="48"/>
      <c r="F187" s="48"/>
      <c r="G187" s="252">
        <f>G188</f>
        <v>582.86</v>
      </c>
      <c r="H187" s="252">
        <f>H188</f>
        <v>582.86</v>
      </c>
    </row>
    <row r="188" spans="1:8" ht="36">
      <c r="A188" s="113"/>
      <c r="B188" s="206" t="s">
        <v>61</v>
      </c>
      <c r="C188" s="46" t="s">
        <v>207</v>
      </c>
      <c r="D188" s="114" t="s">
        <v>25</v>
      </c>
      <c r="E188" s="48"/>
      <c r="F188" s="48"/>
      <c r="G188" s="252">
        <f>G189</f>
        <v>582.86</v>
      </c>
      <c r="H188" s="252">
        <f>H189</f>
        <v>582.86</v>
      </c>
    </row>
    <row r="189" spans="1:8" ht="36">
      <c r="A189" s="113"/>
      <c r="B189" s="25" t="s">
        <v>248</v>
      </c>
      <c r="C189" s="54" t="s">
        <v>207</v>
      </c>
      <c r="D189" s="173" t="s">
        <v>25</v>
      </c>
      <c r="E189" s="35" t="s">
        <v>270</v>
      </c>
      <c r="F189" s="35" t="s">
        <v>272</v>
      </c>
      <c r="G189" s="252">
        <v>582.86</v>
      </c>
      <c r="H189" s="252">
        <v>582.86</v>
      </c>
    </row>
    <row r="190" spans="1:8" ht="36">
      <c r="A190" s="113"/>
      <c r="B190" s="22" t="s">
        <v>264</v>
      </c>
      <c r="C190" s="49" t="s">
        <v>207</v>
      </c>
      <c r="D190" s="180" t="s">
        <v>277</v>
      </c>
      <c r="E190" s="48"/>
      <c r="F190" s="48"/>
      <c r="G190" s="252">
        <f>G191</f>
        <v>37.2</v>
      </c>
      <c r="H190" s="252">
        <f>H191</f>
        <v>37.2</v>
      </c>
    </row>
    <row r="191" spans="1:8" ht="48">
      <c r="A191" s="113"/>
      <c r="B191" s="43" t="s">
        <v>62</v>
      </c>
      <c r="C191" s="49" t="s">
        <v>207</v>
      </c>
      <c r="D191" s="174" t="s">
        <v>24</v>
      </c>
      <c r="E191" s="48"/>
      <c r="F191" s="48"/>
      <c r="G191" s="252">
        <f>G192</f>
        <v>37.2</v>
      </c>
      <c r="H191" s="252">
        <f>H192</f>
        <v>37.2</v>
      </c>
    </row>
    <row r="192" spans="1:8" ht="36.75" thickBot="1">
      <c r="A192" s="113"/>
      <c r="B192" s="196" t="s">
        <v>248</v>
      </c>
      <c r="C192" s="50" t="s">
        <v>207</v>
      </c>
      <c r="D192" s="216" t="s">
        <v>24</v>
      </c>
      <c r="E192" s="51" t="s">
        <v>270</v>
      </c>
      <c r="F192" s="51" t="s">
        <v>272</v>
      </c>
      <c r="G192" s="253">
        <v>37.2</v>
      </c>
      <c r="H192" s="253">
        <v>37.2</v>
      </c>
    </row>
    <row r="193" spans="1:8" ht="72">
      <c r="A193" s="113"/>
      <c r="B193" s="127" t="s">
        <v>202</v>
      </c>
      <c r="C193" s="47" t="s">
        <v>203</v>
      </c>
      <c r="D193" s="48"/>
      <c r="E193" s="48"/>
      <c r="F193" s="48"/>
      <c r="G193" s="99">
        <f>SUM(G194)</f>
        <v>1585.022</v>
      </c>
      <c r="H193" s="99">
        <f>SUM(H194)</f>
        <v>1585.022</v>
      </c>
    </row>
    <row r="194" spans="1:8" ht="12.75">
      <c r="A194" s="113"/>
      <c r="B194" s="42" t="s">
        <v>200</v>
      </c>
      <c r="C194" s="46" t="s">
        <v>204</v>
      </c>
      <c r="D194" s="35"/>
      <c r="E194" s="35"/>
      <c r="F194" s="35"/>
      <c r="G194" s="98">
        <f>SUM(G195)</f>
        <v>1585.022</v>
      </c>
      <c r="H194" s="98">
        <f>SUM(H195)</f>
        <v>1585.022</v>
      </c>
    </row>
    <row r="195" spans="1:8" ht="48">
      <c r="A195" s="113"/>
      <c r="B195" s="42" t="s">
        <v>65</v>
      </c>
      <c r="C195" s="46" t="s">
        <v>205</v>
      </c>
      <c r="D195" s="35"/>
      <c r="E195" s="35"/>
      <c r="F195" s="35"/>
      <c r="G195" s="98">
        <f>G196</f>
        <v>1585.022</v>
      </c>
      <c r="H195" s="98">
        <f>H196</f>
        <v>1585.022</v>
      </c>
    </row>
    <row r="196" spans="1:8" ht="84">
      <c r="A196" s="113"/>
      <c r="B196" s="22" t="s">
        <v>261</v>
      </c>
      <c r="C196" s="46" t="s">
        <v>205</v>
      </c>
      <c r="D196" s="35" t="s">
        <v>276</v>
      </c>
      <c r="E196" s="35"/>
      <c r="F196" s="35"/>
      <c r="G196" s="98">
        <v>1585.022</v>
      </c>
      <c r="H196" s="98">
        <v>1585.022</v>
      </c>
    </row>
    <row r="197" spans="1:8" ht="36">
      <c r="A197" s="113"/>
      <c r="B197" s="43" t="s">
        <v>61</v>
      </c>
      <c r="C197" s="46" t="s">
        <v>205</v>
      </c>
      <c r="D197" s="35" t="s">
        <v>25</v>
      </c>
      <c r="E197" s="35"/>
      <c r="F197" s="35"/>
      <c r="G197" s="98">
        <v>1585.022</v>
      </c>
      <c r="H197" s="98">
        <v>1585.022</v>
      </c>
    </row>
    <row r="198" spans="1:8" ht="72.75" thickBot="1">
      <c r="A198" s="159"/>
      <c r="B198" s="42" t="s">
        <v>105</v>
      </c>
      <c r="C198" s="46" t="s">
        <v>205</v>
      </c>
      <c r="D198" s="35" t="s">
        <v>25</v>
      </c>
      <c r="E198" s="35" t="s">
        <v>263</v>
      </c>
      <c r="F198" s="35" t="s">
        <v>273</v>
      </c>
      <c r="G198" s="98">
        <v>1585.022</v>
      </c>
      <c r="H198" s="98">
        <v>1585.022</v>
      </c>
    </row>
    <row r="199" spans="1:8" ht="36.75" thickBot="1">
      <c r="A199" s="159"/>
      <c r="B199" s="132" t="s">
        <v>70</v>
      </c>
      <c r="C199" s="121" t="s">
        <v>208</v>
      </c>
      <c r="D199" s="121"/>
      <c r="E199" s="184"/>
      <c r="F199" s="125"/>
      <c r="G199" s="128">
        <f aca="true" t="shared" si="2" ref="G199:H201">SUM(G200)</f>
        <v>4573.32</v>
      </c>
      <c r="H199" s="128">
        <f t="shared" si="2"/>
        <v>4652.326</v>
      </c>
    </row>
    <row r="200" spans="1:8" ht="12.75">
      <c r="A200" s="159"/>
      <c r="B200" s="120" t="s">
        <v>200</v>
      </c>
      <c r="C200" s="123" t="s">
        <v>209</v>
      </c>
      <c r="D200" s="123"/>
      <c r="E200" s="185"/>
      <c r="F200" s="123"/>
      <c r="G200" s="97">
        <f t="shared" si="2"/>
        <v>4573.32</v>
      </c>
      <c r="H200" s="97">
        <f t="shared" si="2"/>
        <v>4652.326</v>
      </c>
    </row>
    <row r="201" spans="1:8" ht="12.75">
      <c r="A201" s="159"/>
      <c r="B201" s="42" t="s">
        <v>200</v>
      </c>
      <c r="C201" s="46" t="s">
        <v>210</v>
      </c>
      <c r="D201" s="46"/>
      <c r="E201" s="117"/>
      <c r="F201" s="117"/>
      <c r="G201" s="97">
        <f t="shared" si="2"/>
        <v>4573.32</v>
      </c>
      <c r="H201" s="97">
        <f t="shared" si="2"/>
        <v>4652.326</v>
      </c>
    </row>
    <row r="202" spans="1:8" ht="24">
      <c r="A202" s="159"/>
      <c r="B202" s="127" t="s">
        <v>71</v>
      </c>
      <c r="C202" s="47" t="s">
        <v>211</v>
      </c>
      <c r="D202" s="47"/>
      <c r="E202" s="35"/>
      <c r="F202" s="46"/>
      <c r="G202" s="97">
        <f>G204+G207</f>
        <v>4573.32</v>
      </c>
      <c r="H202" s="97">
        <f>H204+H207</f>
        <v>4652.326</v>
      </c>
    </row>
    <row r="203" spans="1:8" ht="36">
      <c r="A203" s="159"/>
      <c r="B203" s="22" t="s">
        <v>264</v>
      </c>
      <c r="C203" s="47" t="s">
        <v>211</v>
      </c>
      <c r="D203" s="46" t="s">
        <v>277</v>
      </c>
      <c r="E203" s="55"/>
      <c r="F203" s="55"/>
      <c r="G203" s="97">
        <f>G204</f>
        <v>4533.142</v>
      </c>
      <c r="H203" s="97">
        <f>H204</f>
        <v>4612.148</v>
      </c>
    </row>
    <row r="204" spans="1:8" ht="48">
      <c r="A204" s="159"/>
      <c r="B204" s="43" t="s">
        <v>62</v>
      </c>
      <c r="C204" s="47" t="s">
        <v>211</v>
      </c>
      <c r="D204" s="46" t="s">
        <v>24</v>
      </c>
      <c r="E204" s="55"/>
      <c r="F204" s="55"/>
      <c r="G204" s="97">
        <f>G205</f>
        <v>4533.142</v>
      </c>
      <c r="H204" s="97">
        <f>H205</f>
        <v>4612.148</v>
      </c>
    </row>
    <row r="205" spans="1:8" ht="12.75">
      <c r="A205" s="159"/>
      <c r="B205" s="42" t="s">
        <v>69</v>
      </c>
      <c r="C205" s="47" t="s">
        <v>211</v>
      </c>
      <c r="D205" s="49" t="s">
        <v>24</v>
      </c>
      <c r="E205" s="55" t="s">
        <v>263</v>
      </c>
      <c r="F205" s="55" t="s">
        <v>280</v>
      </c>
      <c r="G205" s="96">
        <v>4533.142</v>
      </c>
      <c r="H205" s="96">
        <v>4612.148</v>
      </c>
    </row>
    <row r="206" spans="1:8" ht="12.75">
      <c r="A206" s="159"/>
      <c r="B206" s="22" t="s">
        <v>265</v>
      </c>
      <c r="C206" s="47" t="s">
        <v>211</v>
      </c>
      <c r="D206" s="49" t="s">
        <v>278</v>
      </c>
      <c r="E206" s="55"/>
      <c r="F206" s="55"/>
      <c r="G206" s="97">
        <v>40.178</v>
      </c>
      <c r="H206" s="97">
        <v>40.178</v>
      </c>
    </row>
    <row r="207" spans="1:8" ht="24">
      <c r="A207" s="159"/>
      <c r="B207" s="43" t="s">
        <v>64</v>
      </c>
      <c r="C207" s="47" t="s">
        <v>211</v>
      </c>
      <c r="D207" s="49" t="s">
        <v>31</v>
      </c>
      <c r="E207" s="55"/>
      <c r="F207" s="55"/>
      <c r="G207" s="97">
        <v>40.178</v>
      </c>
      <c r="H207" s="97">
        <v>40.178</v>
      </c>
    </row>
    <row r="208" spans="1:8" ht="13.5" thickBot="1">
      <c r="A208" s="159"/>
      <c r="B208" s="118" t="s">
        <v>69</v>
      </c>
      <c r="C208" s="47" t="s">
        <v>211</v>
      </c>
      <c r="D208" s="46" t="s">
        <v>31</v>
      </c>
      <c r="E208" s="35" t="s">
        <v>263</v>
      </c>
      <c r="F208" s="55" t="s">
        <v>280</v>
      </c>
      <c r="G208" s="96">
        <v>40.178</v>
      </c>
      <c r="H208" s="96">
        <v>40.178</v>
      </c>
    </row>
    <row r="209" spans="1:8" ht="72.75" thickBot="1">
      <c r="A209" s="159"/>
      <c r="B209" s="132" t="s">
        <v>96</v>
      </c>
      <c r="C209" s="126" t="s">
        <v>214</v>
      </c>
      <c r="D209" s="126"/>
      <c r="E209" s="183"/>
      <c r="F209" s="126"/>
      <c r="G209" s="133">
        <f>G210</f>
        <v>12762.647</v>
      </c>
      <c r="H209" s="133">
        <f>H210</f>
        <v>81909.77300000002</v>
      </c>
    </row>
    <row r="210" spans="1:8" ht="13.5" thickBot="1">
      <c r="A210" s="113"/>
      <c r="B210" s="132" t="s">
        <v>200</v>
      </c>
      <c r="C210" s="121" t="s">
        <v>215</v>
      </c>
      <c r="D210" s="121"/>
      <c r="E210" s="183"/>
      <c r="F210" s="121"/>
      <c r="G210" s="128">
        <f>G211</f>
        <v>12762.647</v>
      </c>
      <c r="H210" s="128">
        <f>H211</f>
        <v>81909.77300000002</v>
      </c>
    </row>
    <row r="211" spans="1:8" ht="13.5" thickBot="1">
      <c r="A211" s="113"/>
      <c r="B211" s="132" t="s">
        <v>200</v>
      </c>
      <c r="C211" s="121" t="s">
        <v>216</v>
      </c>
      <c r="D211" s="121"/>
      <c r="E211" s="183"/>
      <c r="F211" s="121"/>
      <c r="G211" s="128">
        <f>G212+G220+G224+G228+G232+G236+G240+G274+G296+G216</f>
        <v>12762.647</v>
      </c>
      <c r="H211" s="128">
        <f>H212+H220+H224+H228+H232+H236+H240+H244+H248+H252+H256+H266+H270+H274+H278+H288+H292+H296+H216</f>
        <v>81909.77300000002</v>
      </c>
    </row>
    <row r="212" spans="1:8" ht="48.75" thickBot="1">
      <c r="A212" s="113"/>
      <c r="B212" s="274" t="s">
        <v>66</v>
      </c>
      <c r="C212" s="47" t="s">
        <v>217</v>
      </c>
      <c r="D212" s="123"/>
      <c r="E212" s="123"/>
      <c r="F212" s="47"/>
      <c r="G212" s="243">
        <f>G213</f>
        <v>1000</v>
      </c>
      <c r="H212" s="243">
        <f>H213</f>
        <v>1000</v>
      </c>
    </row>
    <row r="213" spans="1:8" ht="12.75">
      <c r="A213" s="113"/>
      <c r="B213" s="22" t="s">
        <v>265</v>
      </c>
      <c r="C213" s="46" t="s">
        <v>217</v>
      </c>
      <c r="D213" s="46" t="s">
        <v>278</v>
      </c>
      <c r="E213" s="35"/>
      <c r="F213" s="35"/>
      <c r="G213" s="255">
        <v>1000</v>
      </c>
      <c r="H213" s="255">
        <v>1000</v>
      </c>
    </row>
    <row r="214" spans="1:8" ht="12.75">
      <c r="A214" s="113"/>
      <c r="B214" s="254" t="s">
        <v>67</v>
      </c>
      <c r="C214" s="47" t="s">
        <v>217</v>
      </c>
      <c r="D214" s="54" t="s">
        <v>68</v>
      </c>
      <c r="E214" s="117"/>
      <c r="F214" s="117"/>
      <c r="G214" s="243">
        <v>1000</v>
      </c>
      <c r="H214" s="243">
        <v>1000</v>
      </c>
    </row>
    <row r="215" spans="1:8" ht="13.5" thickBot="1">
      <c r="A215" s="113"/>
      <c r="B215" s="217" t="s">
        <v>106</v>
      </c>
      <c r="C215" s="50" t="s">
        <v>217</v>
      </c>
      <c r="D215" s="50" t="s">
        <v>68</v>
      </c>
      <c r="E215" s="51" t="s">
        <v>263</v>
      </c>
      <c r="F215" s="51" t="s">
        <v>262</v>
      </c>
      <c r="G215" s="100">
        <v>1000</v>
      </c>
      <c r="H215" s="100">
        <v>1000</v>
      </c>
    </row>
    <row r="216" spans="1:8" ht="36">
      <c r="A216" s="113"/>
      <c r="B216" s="120" t="s">
        <v>288</v>
      </c>
      <c r="C216" s="54" t="s">
        <v>290</v>
      </c>
      <c r="D216" s="117"/>
      <c r="E216" s="123"/>
      <c r="F216" s="117"/>
      <c r="G216" s="102">
        <f aca="true" t="shared" si="3" ref="G216:H218">G217</f>
        <v>1092.2</v>
      </c>
      <c r="H216" s="102">
        <f t="shared" si="3"/>
        <v>1092.2</v>
      </c>
    </row>
    <row r="217" spans="1:8" ht="98.25" customHeight="1">
      <c r="A217" s="113"/>
      <c r="B217" s="277" t="s">
        <v>279</v>
      </c>
      <c r="C217" s="46" t="s">
        <v>290</v>
      </c>
      <c r="D217" s="46" t="s">
        <v>276</v>
      </c>
      <c r="E217" s="46"/>
      <c r="F217" s="35"/>
      <c r="G217" s="96">
        <f t="shared" si="3"/>
        <v>1092.2</v>
      </c>
      <c r="H217" s="96">
        <f t="shared" si="3"/>
        <v>1092.2</v>
      </c>
    </row>
    <row r="218" spans="1:8" ht="36">
      <c r="A218" s="113"/>
      <c r="B218" s="43" t="s">
        <v>61</v>
      </c>
      <c r="C218" s="46" t="s">
        <v>290</v>
      </c>
      <c r="D218" s="117" t="s">
        <v>25</v>
      </c>
      <c r="E218" s="46"/>
      <c r="F218" s="117"/>
      <c r="G218" s="102">
        <f t="shared" si="3"/>
        <v>1092.2</v>
      </c>
      <c r="H218" s="102">
        <f t="shared" si="3"/>
        <v>1092.2</v>
      </c>
    </row>
    <row r="219" spans="1:8" ht="24.75" thickBot="1">
      <c r="A219" s="113"/>
      <c r="B219" s="276" t="s">
        <v>289</v>
      </c>
      <c r="C219" s="54" t="s">
        <v>290</v>
      </c>
      <c r="D219" s="49" t="s">
        <v>25</v>
      </c>
      <c r="E219" s="50" t="s">
        <v>275</v>
      </c>
      <c r="F219" s="51" t="s">
        <v>270</v>
      </c>
      <c r="G219" s="104">
        <v>1092.2</v>
      </c>
      <c r="H219" s="104">
        <v>1092.2</v>
      </c>
    </row>
    <row r="220" spans="1:8" ht="24">
      <c r="A220" s="113"/>
      <c r="B220" s="120" t="s">
        <v>72</v>
      </c>
      <c r="C220" s="123" t="s">
        <v>218</v>
      </c>
      <c r="D220" s="123"/>
      <c r="E220" s="56"/>
      <c r="F220" s="47"/>
      <c r="G220" s="242">
        <v>450</v>
      </c>
      <c r="H220" s="242">
        <v>350</v>
      </c>
    </row>
    <row r="221" spans="1:8" ht="36">
      <c r="A221" s="113"/>
      <c r="B221" s="22" t="s">
        <v>264</v>
      </c>
      <c r="C221" s="46" t="s">
        <v>218</v>
      </c>
      <c r="D221" s="48" t="s">
        <v>277</v>
      </c>
      <c r="E221" s="56"/>
      <c r="F221" s="47"/>
      <c r="G221" s="97">
        <v>450</v>
      </c>
      <c r="H221" s="97">
        <v>350</v>
      </c>
    </row>
    <row r="222" spans="1:8" ht="48">
      <c r="A222" s="113"/>
      <c r="B222" s="43" t="s">
        <v>62</v>
      </c>
      <c r="C222" s="46" t="s">
        <v>218</v>
      </c>
      <c r="D222" s="48" t="s">
        <v>24</v>
      </c>
      <c r="E222" s="56"/>
      <c r="F222" s="47"/>
      <c r="G222" s="97">
        <v>450</v>
      </c>
      <c r="H222" s="97">
        <v>350</v>
      </c>
    </row>
    <row r="223" spans="1:8" ht="24.75" thickBot="1">
      <c r="A223" s="113"/>
      <c r="B223" s="212" t="s">
        <v>98</v>
      </c>
      <c r="C223" s="50" t="s">
        <v>218</v>
      </c>
      <c r="D223" s="51" t="s">
        <v>24</v>
      </c>
      <c r="E223" s="53" t="s">
        <v>273</v>
      </c>
      <c r="F223" s="50" t="s">
        <v>281</v>
      </c>
      <c r="G223" s="100">
        <v>450</v>
      </c>
      <c r="H223" s="100">
        <v>350</v>
      </c>
    </row>
    <row r="224" spans="1:8" ht="24">
      <c r="A224" s="113"/>
      <c r="B224" s="127" t="s">
        <v>73</v>
      </c>
      <c r="C224" s="54" t="s">
        <v>219</v>
      </c>
      <c r="D224" s="123"/>
      <c r="E224" s="185"/>
      <c r="F224" s="47"/>
      <c r="G224" s="97">
        <f>G225</f>
        <v>398.84</v>
      </c>
      <c r="H224" s="97">
        <f>H225</f>
        <v>398.84</v>
      </c>
    </row>
    <row r="225" spans="1:8" ht="36">
      <c r="A225" s="113"/>
      <c r="B225" s="22" t="s">
        <v>264</v>
      </c>
      <c r="C225" s="46" t="s">
        <v>219</v>
      </c>
      <c r="D225" s="49" t="s">
        <v>277</v>
      </c>
      <c r="E225" s="55"/>
      <c r="F225" s="47"/>
      <c r="G225" s="97">
        <f>G226</f>
        <v>398.84</v>
      </c>
      <c r="H225" s="97">
        <f>H226</f>
        <v>398.84</v>
      </c>
    </row>
    <row r="226" spans="1:8" ht="48">
      <c r="A226" s="113"/>
      <c r="B226" s="43" t="s">
        <v>62</v>
      </c>
      <c r="C226" s="256" t="s">
        <v>219</v>
      </c>
      <c r="D226" s="46" t="s">
        <v>24</v>
      </c>
      <c r="E226" s="52"/>
      <c r="F226" s="46"/>
      <c r="G226" s="97">
        <v>398.84</v>
      </c>
      <c r="H226" s="97">
        <v>398.84</v>
      </c>
    </row>
    <row r="227" spans="1:12" ht="24.75" thickBot="1">
      <c r="A227" s="113"/>
      <c r="B227" s="212" t="s">
        <v>98</v>
      </c>
      <c r="C227" s="50" t="s">
        <v>219</v>
      </c>
      <c r="D227" s="272" t="s">
        <v>24</v>
      </c>
      <c r="E227" s="269" t="s">
        <v>273</v>
      </c>
      <c r="F227" s="270" t="s">
        <v>281</v>
      </c>
      <c r="G227" s="271">
        <v>398.84</v>
      </c>
      <c r="H227" s="100">
        <v>398.84</v>
      </c>
      <c r="L227" s="115"/>
    </row>
    <row r="228" spans="1:8" ht="24">
      <c r="A228" s="113"/>
      <c r="B228" s="127" t="s">
        <v>74</v>
      </c>
      <c r="C228" s="47" t="s">
        <v>220</v>
      </c>
      <c r="D228" s="48"/>
      <c r="E228" s="56"/>
      <c r="F228" s="47"/>
      <c r="G228" s="97">
        <v>300</v>
      </c>
      <c r="H228" s="97">
        <v>200</v>
      </c>
    </row>
    <row r="229" spans="1:8" ht="36">
      <c r="A229" s="113"/>
      <c r="B229" s="22" t="s">
        <v>264</v>
      </c>
      <c r="C229" s="46" t="s">
        <v>220</v>
      </c>
      <c r="D229" s="46" t="s">
        <v>277</v>
      </c>
      <c r="E229" s="57"/>
      <c r="F229" s="54"/>
      <c r="G229" s="102">
        <v>300</v>
      </c>
      <c r="H229" s="102">
        <v>200</v>
      </c>
    </row>
    <row r="230" spans="1:8" ht="48">
      <c r="A230" s="113"/>
      <c r="B230" s="43" t="s">
        <v>62</v>
      </c>
      <c r="C230" s="46" t="s">
        <v>220</v>
      </c>
      <c r="D230" s="117" t="s">
        <v>24</v>
      </c>
      <c r="E230" s="46"/>
      <c r="F230" s="46"/>
      <c r="G230" s="96">
        <v>300</v>
      </c>
      <c r="H230" s="96">
        <v>200</v>
      </c>
    </row>
    <row r="231" spans="1:8" ht="24.75" thickBot="1">
      <c r="A231" s="113"/>
      <c r="B231" s="42" t="s">
        <v>98</v>
      </c>
      <c r="C231" s="46" t="s">
        <v>220</v>
      </c>
      <c r="D231" s="55" t="s">
        <v>24</v>
      </c>
      <c r="E231" s="50" t="s">
        <v>273</v>
      </c>
      <c r="F231" s="49" t="s">
        <v>281</v>
      </c>
      <c r="G231" s="100">
        <v>300</v>
      </c>
      <c r="H231" s="100">
        <v>200</v>
      </c>
    </row>
    <row r="232" spans="1:8" ht="36">
      <c r="A232" s="113"/>
      <c r="B232" s="120" t="s">
        <v>76</v>
      </c>
      <c r="C232" s="123" t="s">
        <v>227</v>
      </c>
      <c r="D232" s="123"/>
      <c r="E232" s="56"/>
      <c r="F232" s="123"/>
      <c r="G232" s="97">
        <v>799.614</v>
      </c>
      <c r="H232" s="97">
        <v>819.832</v>
      </c>
    </row>
    <row r="233" spans="1:8" ht="36">
      <c r="A233" s="113"/>
      <c r="B233" s="22" t="s">
        <v>264</v>
      </c>
      <c r="C233" s="47" t="s">
        <v>227</v>
      </c>
      <c r="D233" s="46" t="s">
        <v>277</v>
      </c>
      <c r="E233" s="52"/>
      <c r="F233" s="46"/>
      <c r="G233" s="96">
        <v>799.614</v>
      </c>
      <c r="H233" s="96">
        <v>819.832</v>
      </c>
    </row>
    <row r="234" spans="1:8" ht="48">
      <c r="A234" s="113"/>
      <c r="B234" s="43" t="s">
        <v>62</v>
      </c>
      <c r="C234" s="47" t="s">
        <v>227</v>
      </c>
      <c r="D234" s="48" t="s">
        <v>24</v>
      </c>
      <c r="E234" s="56"/>
      <c r="F234" s="47"/>
      <c r="G234" s="97">
        <v>799.614</v>
      </c>
      <c r="H234" s="97">
        <v>819.832</v>
      </c>
    </row>
    <row r="235" spans="1:8" ht="12.75">
      <c r="A235" s="113"/>
      <c r="B235" s="45" t="s">
        <v>75</v>
      </c>
      <c r="C235" s="46" t="s">
        <v>227</v>
      </c>
      <c r="D235" s="48" t="s">
        <v>24</v>
      </c>
      <c r="E235" s="56" t="s">
        <v>274</v>
      </c>
      <c r="F235" s="47" t="s">
        <v>263</v>
      </c>
      <c r="G235" s="96">
        <v>799.614</v>
      </c>
      <c r="H235" s="96">
        <v>819.832</v>
      </c>
    </row>
    <row r="236" spans="1:8" ht="24">
      <c r="A236" s="113"/>
      <c r="B236" s="45" t="s">
        <v>77</v>
      </c>
      <c r="C236" s="47" t="s">
        <v>221</v>
      </c>
      <c r="D236" s="48"/>
      <c r="E236" s="56"/>
      <c r="F236" s="47"/>
      <c r="G236" s="97">
        <v>3141.471</v>
      </c>
      <c r="H236" s="97">
        <v>3141.471</v>
      </c>
    </row>
    <row r="237" spans="1:8" ht="36">
      <c r="A237" s="113"/>
      <c r="B237" s="22" t="s">
        <v>264</v>
      </c>
      <c r="C237" s="47" t="s">
        <v>221</v>
      </c>
      <c r="D237" s="48" t="s">
        <v>277</v>
      </c>
      <c r="E237" s="56"/>
      <c r="F237" s="47"/>
      <c r="G237" s="97">
        <v>3141.471</v>
      </c>
      <c r="H237" s="97">
        <v>3141.471</v>
      </c>
    </row>
    <row r="238" spans="1:8" ht="48">
      <c r="A238" s="113"/>
      <c r="B238" s="43" t="s">
        <v>62</v>
      </c>
      <c r="C238" s="47" t="s">
        <v>221</v>
      </c>
      <c r="D238" s="48" t="s">
        <v>24</v>
      </c>
      <c r="E238" s="56"/>
      <c r="F238" s="47"/>
      <c r="G238" s="97">
        <v>3141.471</v>
      </c>
      <c r="H238" s="97">
        <v>3141.471</v>
      </c>
    </row>
    <row r="239" spans="1:8" ht="13.5" thickBot="1">
      <c r="A239" s="113"/>
      <c r="B239" s="212" t="s">
        <v>75</v>
      </c>
      <c r="C239" s="50" t="s">
        <v>221</v>
      </c>
      <c r="D239" s="51" t="s">
        <v>24</v>
      </c>
      <c r="E239" s="53" t="s">
        <v>274</v>
      </c>
      <c r="F239" s="50" t="s">
        <v>263</v>
      </c>
      <c r="G239" s="100">
        <v>3141.471</v>
      </c>
      <c r="H239" s="100">
        <v>3141.471</v>
      </c>
    </row>
    <row r="240" spans="1:8" ht="60">
      <c r="A240" s="113"/>
      <c r="B240" s="129" t="s">
        <v>78</v>
      </c>
      <c r="C240" s="47" t="s">
        <v>222</v>
      </c>
      <c r="D240" s="48"/>
      <c r="E240" s="56"/>
      <c r="F240" s="47"/>
      <c r="G240" s="242">
        <v>3556.59</v>
      </c>
      <c r="H240" s="242">
        <v>3637.04</v>
      </c>
    </row>
    <row r="241" spans="1:8" ht="36">
      <c r="A241" s="113"/>
      <c r="B241" s="22" t="s">
        <v>264</v>
      </c>
      <c r="C241" s="47" t="s">
        <v>222</v>
      </c>
      <c r="D241" s="48" t="s">
        <v>277</v>
      </c>
      <c r="E241" s="56"/>
      <c r="F241" s="47"/>
      <c r="G241" s="102">
        <v>3556.59</v>
      </c>
      <c r="H241" s="102">
        <v>3637.04</v>
      </c>
    </row>
    <row r="242" spans="1:8" ht="48">
      <c r="A242" s="113"/>
      <c r="B242" s="43" t="s">
        <v>62</v>
      </c>
      <c r="C242" s="47" t="s">
        <v>222</v>
      </c>
      <c r="D242" s="48" t="s">
        <v>24</v>
      </c>
      <c r="E242" s="56"/>
      <c r="F242" s="47"/>
      <c r="G242" s="96">
        <v>3556.59</v>
      </c>
      <c r="H242" s="96">
        <v>3637.04</v>
      </c>
    </row>
    <row r="243" spans="1:8" ht="13.5" thickBot="1">
      <c r="A243" s="113"/>
      <c r="B243" s="218" t="s">
        <v>103</v>
      </c>
      <c r="C243" s="50" t="s">
        <v>222</v>
      </c>
      <c r="D243" s="51" t="s">
        <v>24</v>
      </c>
      <c r="E243" s="53" t="s">
        <v>274</v>
      </c>
      <c r="F243" s="50" t="s">
        <v>275</v>
      </c>
      <c r="G243" s="100">
        <v>3556.59</v>
      </c>
      <c r="H243" s="100">
        <v>3637.04</v>
      </c>
    </row>
    <row r="244" spans="1:8" ht="60">
      <c r="A244" s="113"/>
      <c r="B244" s="28" t="s">
        <v>188</v>
      </c>
      <c r="C244" s="21" t="s">
        <v>237</v>
      </c>
      <c r="D244" s="191"/>
      <c r="E244" s="4"/>
      <c r="F244" s="5"/>
      <c r="G244" s="82"/>
      <c r="H244" s="84">
        <v>30244.611</v>
      </c>
    </row>
    <row r="245" spans="1:8" ht="36">
      <c r="A245" s="113"/>
      <c r="B245" s="22" t="s">
        <v>264</v>
      </c>
      <c r="C245" s="21" t="s">
        <v>237</v>
      </c>
      <c r="D245" s="191">
        <v>200</v>
      </c>
      <c r="E245" s="257"/>
      <c r="F245" s="8"/>
      <c r="G245" s="258"/>
      <c r="H245" s="89">
        <v>30244.611</v>
      </c>
    </row>
    <row r="246" spans="1:8" ht="48">
      <c r="A246" s="113"/>
      <c r="B246" s="43" t="s">
        <v>62</v>
      </c>
      <c r="C246" s="21" t="s">
        <v>237</v>
      </c>
      <c r="D246" s="191">
        <v>240</v>
      </c>
      <c r="E246" s="4"/>
      <c r="F246" s="5"/>
      <c r="G246" s="82"/>
      <c r="H246" s="84">
        <v>30244.611</v>
      </c>
    </row>
    <row r="247" spans="1:8" ht="13.5" thickBot="1">
      <c r="A247" s="113"/>
      <c r="B247" s="202" t="s">
        <v>104</v>
      </c>
      <c r="C247" s="26" t="s">
        <v>237</v>
      </c>
      <c r="D247" s="199">
        <v>240</v>
      </c>
      <c r="E247" s="9" t="s">
        <v>274</v>
      </c>
      <c r="F247" s="10" t="s">
        <v>270</v>
      </c>
      <c r="G247" s="172"/>
      <c r="H247" s="172">
        <v>30244.611</v>
      </c>
    </row>
    <row r="248" spans="1:8" ht="24">
      <c r="A248" s="113"/>
      <c r="B248" s="45" t="s">
        <v>134</v>
      </c>
      <c r="C248" s="21" t="s">
        <v>252</v>
      </c>
      <c r="D248" s="21"/>
      <c r="E248" s="21"/>
      <c r="F248" s="21"/>
      <c r="G248" s="229"/>
      <c r="H248" s="228">
        <v>380.65</v>
      </c>
    </row>
    <row r="249" spans="1:8" ht="36">
      <c r="A249" s="113"/>
      <c r="B249" s="22" t="s">
        <v>264</v>
      </c>
      <c r="C249" s="21" t="s">
        <v>252</v>
      </c>
      <c r="D249" s="21">
        <v>200</v>
      </c>
      <c r="E249" s="21"/>
      <c r="F249" s="21"/>
      <c r="G249" s="222"/>
      <c r="H249" s="94">
        <v>380.65</v>
      </c>
    </row>
    <row r="250" spans="1:8" ht="48">
      <c r="A250" s="113"/>
      <c r="B250" s="43" t="s">
        <v>62</v>
      </c>
      <c r="C250" s="21" t="s">
        <v>252</v>
      </c>
      <c r="D250" s="21">
        <v>240</v>
      </c>
      <c r="E250" s="21"/>
      <c r="F250" s="21"/>
      <c r="G250" s="222"/>
      <c r="H250" s="94">
        <v>380.65</v>
      </c>
    </row>
    <row r="251" spans="1:8" ht="24">
      <c r="A251" s="113"/>
      <c r="B251" s="22" t="s">
        <v>99</v>
      </c>
      <c r="C251" s="21" t="s">
        <v>252</v>
      </c>
      <c r="D251" s="21">
        <v>240</v>
      </c>
      <c r="E251" s="5" t="s">
        <v>268</v>
      </c>
      <c r="F251" s="5" t="s">
        <v>268</v>
      </c>
      <c r="G251" s="222"/>
      <c r="H251" s="94">
        <v>380.65</v>
      </c>
    </row>
    <row r="252" spans="1:8" ht="22.5">
      <c r="A252" s="113"/>
      <c r="B252" s="200" t="s">
        <v>138</v>
      </c>
      <c r="C252" s="21" t="s">
        <v>253</v>
      </c>
      <c r="D252" s="21"/>
      <c r="E252" s="21"/>
      <c r="F252" s="21"/>
      <c r="G252" s="222"/>
      <c r="H252" s="94">
        <v>1051.05</v>
      </c>
    </row>
    <row r="253" spans="1:8" ht="36">
      <c r="A253" s="113"/>
      <c r="B253" s="22" t="s">
        <v>264</v>
      </c>
      <c r="C253" s="21" t="s">
        <v>253</v>
      </c>
      <c r="D253" s="21">
        <v>200</v>
      </c>
      <c r="E253" s="21"/>
      <c r="F253" s="21"/>
      <c r="G253" s="222"/>
      <c r="H253" s="94">
        <v>1051.05</v>
      </c>
    </row>
    <row r="254" spans="1:8" ht="48">
      <c r="A254" s="113"/>
      <c r="B254" s="43" t="s">
        <v>62</v>
      </c>
      <c r="C254" s="21" t="s">
        <v>253</v>
      </c>
      <c r="D254" s="21">
        <v>240</v>
      </c>
      <c r="E254" s="21"/>
      <c r="F254" s="21"/>
      <c r="G254" s="222"/>
      <c r="H254" s="94">
        <v>1051.05</v>
      </c>
    </row>
    <row r="255" spans="1:10" ht="24.75" thickBot="1">
      <c r="A255" s="113"/>
      <c r="B255" s="202" t="s">
        <v>99</v>
      </c>
      <c r="C255" s="26" t="s">
        <v>253</v>
      </c>
      <c r="D255" s="26">
        <v>240</v>
      </c>
      <c r="E255" s="10" t="s">
        <v>268</v>
      </c>
      <c r="F255" s="10" t="s">
        <v>268</v>
      </c>
      <c r="G255" s="223"/>
      <c r="H255" s="211">
        <v>1051.05</v>
      </c>
      <c r="J255" s="135"/>
    </row>
    <row r="256" spans="1:8" ht="36">
      <c r="A256" s="113"/>
      <c r="B256" s="22" t="s">
        <v>113</v>
      </c>
      <c r="C256" s="21" t="s">
        <v>249</v>
      </c>
      <c r="D256" s="191"/>
      <c r="E256" s="4"/>
      <c r="F256" s="5"/>
      <c r="G256" s="82"/>
      <c r="H256" s="84">
        <f>H258+H261+H264</f>
        <v>17791.407</v>
      </c>
    </row>
    <row r="257" spans="1:8" ht="84">
      <c r="A257" s="113"/>
      <c r="B257" s="22" t="s">
        <v>261</v>
      </c>
      <c r="C257" s="6" t="s">
        <v>249</v>
      </c>
      <c r="D257" s="191">
        <v>100</v>
      </c>
      <c r="E257" s="4"/>
      <c r="F257" s="5"/>
      <c r="G257" s="82"/>
      <c r="H257" s="84">
        <v>14084.705</v>
      </c>
    </row>
    <row r="258" spans="1:8" ht="24">
      <c r="A258" s="113"/>
      <c r="B258" s="43" t="s">
        <v>28</v>
      </c>
      <c r="C258" s="6" t="s">
        <v>249</v>
      </c>
      <c r="D258" s="191">
        <v>110</v>
      </c>
      <c r="E258" s="4"/>
      <c r="F258" s="5"/>
      <c r="G258" s="82"/>
      <c r="H258" s="84">
        <v>14084.705</v>
      </c>
    </row>
    <row r="259" spans="1:8" ht="13.5" thickBot="1">
      <c r="A259" s="113"/>
      <c r="B259" s="202" t="s">
        <v>100</v>
      </c>
      <c r="C259" s="26" t="s">
        <v>249</v>
      </c>
      <c r="D259" s="199">
        <v>110</v>
      </c>
      <c r="E259" s="9" t="s">
        <v>269</v>
      </c>
      <c r="F259" s="10" t="s">
        <v>263</v>
      </c>
      <c r="G259" s="273"/>
      <c r="H259" s="172">
        <v>14084.705</v>
      </c>
    </row>
    <row r="260" spans="1:8" ht="36">
      <c r="A260" s="113"/>
      <c r="B260" s="22" t="s">
        <v>264</v>
      </c>
      <c r="C260" s="21" t="s">
        <v>249</v>
      </c>
      <c r="D260" s="191">
        <v>200</v>
      </c>
      <c r="E260" s="4"/>
      <c r="F260" s="5"/>
      <c r="G260" s="82"/>
      <c r="H260" s="84">
        <v>3696.702</v>
      </c>
    </row>
    <row r="261" spans="1:8" ht="48">
      <c r="A261" s="113"/>
      <c r="B261" s="43" t="s">
        <v>62</v>
      </c>
      <c r="C261" s="6" t="s">
        <v>249</v>
      </c>
      <c r="D261" s="191">
        <v>240</v>
      </c>
      <c r="E261" s="4"/>
      <c r="F261" s="5"/>
      <c r="G261" s="82"/>
      <c r="H261" s="84">
        <v>3696.702</v>
      </c>
    </row>
    <row r="262" spans="1:8" ht="12.75">
      <c r="A262" s="113"/>
      <c r="B262" s="22" t="s">
        <v>100</v>
      </c>
      <c r="C262" s="6" t="s">
        <v>249</v>
      </c>
      <c r="D262" s="191">
        <v>240</v>
      </c>
      <c r="E262" s="4" t="s">
        <v>269</v>
      </c>
      <c r="F262" s="8" t="s">
        <v>263</v>
      </c>
      <c r="G262" s="82"/>
      <c r="H262" s="84">
        <v>3696.702</v>
      </c>
    </row>
    <row r="263" spans="1:8" ht="12.75">
      <c r="A263" s="113"/>
      <c r="B263" s="22" t="s">
        <v>265</v>
      </c>
      <c r="C263" s="6" t="s">
        <v>249</v>
      </c>
      <c r="D263" s="191">
        <v>800</v>
      </c>
      <c r="E263" s="4"/>
      <c r="F263" s="5"/>
      <c r="G263" s="82"/>
      <c r="H263" s="84">
        <v>10</v>
      </c>
    </row>
    <row r="264" spans="1:8" ht="24">
      <c r="A264" s="113"/>
      <c r="B264" s="43" t="s">
        <v>30</v>
      </c>
      <c r="C264" s="6" t="s">
        <v>249</v>
      </c>
      <c r="D264" s="191">
        <v>850</v>
      </c>
      <c r="E264" s="4"/>
      <c r="F264" s="5"/>
      <c r="G264" s="82"/>
      <c r="H264" s="84">
        <v>10</v>
      </c>
    </row>
    <row r="265" spans="1:8" ht="13.5" thickBot="1">
      <c r="A265" s="113"/>
      <c r="B265" s="202" t="s">
        <v>100</v>
      </c>
      <c r="C265" s="26" t="s">
        <v>249</v>
      </c>
      <c r="D265" s="199">
        <v>850</v>
      </c>
      <c r="E265" s="9" t="s">
        <v>269</v>
      </c>
      <c r="F265" s="10" t="s">
        <v>263</v>
      </c>
      <c r="G265" s="273"/>
      <c r="H265" s="172">
        <v>10</v>
      </c>
    </row>
    <row r="266" spans="1:8" ht="36">
      <c r="A266" s="113"/>
      <c r="B266" s="22" t="s">
        <v>113</v>
      </c>
      <c r="C266" s="21" t="s">
        <v>249</v>
      </c>
      <c r="D266" s="191"/>
      <c r="E266" s="4"/>
      <c r="F266" s="5"/>
      <c r="G266" s="82"/>
      <c r="H266" s="84">
        <v>1840</v>
      </c>
    </row>
    <row r="267" spans="1:8" ht="36">
      <c r="A267" s="113"/>
      <c r="B267" s="22" t="s">
        <v>264</v>
      </c>
      <c r="C267" s="6" t="s">
        <v>249</v>
      </c>
      <c r="D267" s="191">
        <v>200</v>
      </c>
      <c r="E267" s="4"/>
      <c r="F267" s="5"/>
      <c r="G267" s="82"/>
      <c r="H267" s="84">
        <v>1840</v>
      </c>
    </row>
    <row r="268" spans="1:8" ht="48">
      <c r="A268" s="113"/>
      <c r="B268" s="43" t="s">
        <v>62</v>
      </c>
      <c r="C268" s="6" t="s">
        <v>249</v>
      </c>
      <c r="D268" s="191">
        <v>240</v>
      </c>
      <c r="E268" s="4"/>
      <c r="F268" s="5"/>
      <c r="G268" s="82"/>
      <c r="H268" s="84">
        <v>1840</v>
      </c>
    </row>
    <row r="269" spans="1:8" ht="13.5" thickBot="1">
      <c r="A269" s="113"/>
      <c r="B269" s="202" t="s">
        <v>100</v>
      </c>
      <c r="C269" s="26" t="s">
        <v>249</v>
      </c>
      <c r="D269" s="199">
        <v>240</v>
      </c>
      <c r="E269" s="9" t="s">
        <v>269</v>
      </c>
      <c r="F269" s="10" t="s">
        <v>263</v>
      </c>
      <c r="G269" s="273"/>
      <c r="H269" s="172">
        <v>1840</v>
      </c>
    </row>
    <row r="270" spans="1:8" ht="24">
      <c r="A270" s="113"/>
      <c r="B270" s="22" t="s">
        <v>250</v>
      </c>
      <c r="C270" s="21" t="s">
        <v>251</v>
      </c>
      <c r="D270" s="191"/>
      <c r="E270" s="4"/>
      <c r="F270" s="5"/>
      <c r="G270" s="82"/>
      <c r="H270" s="84">
        <v>1822.8</v>
      </c>
    </row>
    <row r="271" spans="1:8" ht="36">
      <c r="A271" s="113"/>
      <c r="B271" s="22" t="s">
        <v>264</v>
      </c>
      <c r="C271" s="6" t="s">
        <v>251</v>
      </c>
      <c r="D271" s="191">
        <v>200</v>
      </c>
      <c r="E271" s="4"/>
      <c r="F271" s="5"/>
      <c r="G271" s="82"/>
      <c r="H271" s="84">
        <v>1822.8</v>
      </c>
    </row>
    <row r="272" spans="1:8" ht="48">
      <c r="A272" s="113"/>
      <c r="B272" s="43" t="s">
        <v>29</v>
      </c>
      <c r="C272" s="6" t="s">
        <v>251</v>
      </c>
      <c r="D272" s="191">
        <v>240</v>
      </c>
      <c r="E272" s="4"/>
      <c r="F272" s="5"/>
      <c r="G272" s="82"/>
      <c r="H272" s="84">
        <v>1822.8</v>
      </c>
    </row>
    <row r="273" spans="1:8" ht="13.5" thickBot="1">
      <c r="A273" s="113"/>
      <c r="B273" s="22" t="s">
        <v>100</v>
      </c>
      <c r="C273" s="6" t="s">
        <v>251</v>
      </c>
      <c r="D273" s="191">
        <v>240</v>
      </c>
      <c r="E273" s="4" t="s">
        <v>269</v>
      </c>
      <c r="F273" s="10" t="s">
        <v>263</v>
      </c>
      <c r="G273" s="85"/>
      <c r="H273" s="85">
        <v>1822.8</v>
      </c>
    </row>
    <row r="274" spans="1:8" ht="24">
      <c r="A274" s="113"/>
      <c r="B274" s="120" t="s">
        <v>80</v>
      </c>
      <c r="C274" s="123" t="s">
        <v>223</v>
      </c>
      <c r="D274" s="123"/>
      <c r="E274" s="185"/>
      <c r="F274" s="48"/>
      <c r="G274" s="242">
        <f>G276</f>
        <v>523.932</v>
      </c>
      <c r="H274" s="242">
        <f>H276</f>
        <v>523.932</v>
      </c>
    </row>
    <row r="275" spans="1:8" ht="24">
      <c r="A275" s="113"/>
      <c r="B275" s="127" t="s">
        <v>282</v>
      </c>
      <c r="C275" s="35" t="s">
        <v>223</v>
      </c>
      <c r="D275" s="48" t="s">
        <v>283</v>
      </c>
      <c r="E275" s="48"/>
      <c r="F275" s="48"/>
      <c r="G275" s="97">
        <v>523.932</v>
      </c>
      <c r="H275" s="97">
        <v>523.932</v>
      </c>
    </row>
    <row r="276" spans="1:8" ht="36">
      <c r="A276" s="113"/>
      <c r="B276" s="219" t="s">
        <v>108</v>
      </c>
      <c r="C276" s="35" t="s">
        <v>223</v>
      </c>
      <c r="D276" s="48" t="s">
        <v>109</v>
      </c>
      <c r="E276" s="48"/>
      <c r="F276" s="48"/>
      <c r="G276" s="97">
        <v>523.932</v>
      </c>
      <c r="H276" s="97">
        <v>523.932</v>
      </c>
    </row>
    <row r="277" spans="1:8" ht="13.5" thickBot="1">
      <c r="A277" s="113"/>
      <c r="B277" s="220" t="s">
        <v>79</v>
      </c>
      <c r="C277" s="51" t="s">
        <v>223</v>
      </c>
      <c r="D277" s="51" t="s">
        <v>109</v>
      </c>
      <c r="E277" s="51" t="s">
        <v>284</v>
      </c>
      <c r="F277" s="51" t="s">
        <v>263</v>
      </c>
      <c r="G277" s="100">
        <v>523.932</v>
      </c>
      <c r="H277" s="100">
        <v>523.932</v>
      </c>
    </row>
    <row r="278" spans="1:8" ht="36">
      <c r="A278" s="113"/>
      <c r="B278" s="28" t="s">
        <v>113</v>
      </c>
      <c r="C278" s="195" t="s">
        <v>249</v>
      </c>
      <c r="D278" s="230"/>
      <c r="E278" s="231"/>
      <c r="F278" s="232"/>
      <c r="G278" s="233"/>
      <c r="H278" s="240">
        <f>H280+H283+H286</f>
        <v>13745.64</v>
      </c>
    </row>
    <row r="279" spans="1:8" ht="84">
      <c r="A279" s="113"/>
      <c r="B279" s="22" t="s">
        <v>261</v>
      </c>
      <c r="C279" s="234" t="s">
        <v>249</v>
      </c>
      <c r="D279" s="21">
        <v>100</v>
      </c>
      <c r="E279" s="231"/>
      <c r="F279" s="232"/>
      <c r="G279" s="233"/>
      <c r="H279" s="240">
        <v>9238.481</v>
      </c>
    </row>
    <row r="280" spans="1:8" ht="24">
      <c r="A280" s="113"/>
      <c r="B280" s="201" t="s">
        <v>28</v>
      </c>
      <c r="C280" s="234" t="s">
        <v>249</v>
      </c>
      <c r="D280" s="195">
        <v>110</v>
      </c>
      <c r="E280" s="231"/>
      <c r="F280" s="232"/>
      <c r="G280" s="233"/>
      <c r="H280" s="240">
        <v>9238.481</v>
      </c>
    </row>
    <row r="281" spans="1:8" ht="12.75">
      <c r="A281" s="113"/>
      <c r="B281" s="28" t="s">
        <v>97</v>
      </c>
      <c r="C281" s="234" t="s">
        <v>249</v>
      </c>
      <c r="D281" s="234">
        <v>110</v>
      </c>
      <c r="E281" s="114" t="s">
        <v>262</v>
      </c>
      <c r="F281" s="114" t="s">
        <v>263</v>
      </c>
      <c r="G281" s="235"/>
      <c r="H281" s="235">
        <v>9238.481</v>
      </c>
    </row>
    <row r="282" spans="1:8" ht="36">
      <c r="A282" s="113"/>
      <c r="B282" s="22" t="s">
        <v>264</v>
      </c>
      <c r="C282" s="234" t="s">
        <v>249</v>
      </c>
      <c r="D282" s="6">
        <v>200</v>
      </c>
      <c r="E282" s="114"/>
      <c r="F282" s="114"/>
      <c r="G282" s="235"/>
      <c r="H282" s="235">
        <v>4502.401</v>
      </c>
    </row>
    <row r="283" spans="1:8" ht="48">
      <c r="A283" s="113"/>
      <c r="B283" s="201" t="s">
        <v>62</v>
      </c>
      <c r="C283" s="234" t="s">
        <v>249</v>
      </c>
      <c r="D283" s="234">
        <v>240</v>
      </c>
      <c r="E283" s="114"/>
      <c r="F283" s="114"/>
      <c r="G283" s="235"/>
      <c r="H283" s="235">
        <v>4502.401</v>
      </c>
    </row>
    <row r="284" spans="1:8" ht="12.75">
      <c r="A284" s="113"/>
      <c r="B284" s="28" t="s">
        <v>97</v>
      </c>
      <c r="C284" s="234" t="s">
        <v>249</v>
      </c>
      <c r="D284" s="234">
        <v>240</v>
      </c>
      <c r="E284" s="114" t="s">
        <v>262</v>
      </c>
      <c r="F284" s="114" t="s">
        <v>263</v>
      </c>
      <c r="G284" s="235"/>
      <c r="H284" s="235">
        <v>4502.401</v>
      </c>
    </row>
    <row r="285" spans="1:8" ht="12.75">
      <c r="A285" s="113"/>
      <c r="B285" s="22" t="s">
        <v>265</v>
      </c>
      <c r="C285" s="234" t="s">
        <v>249</v>
      </c>
      <c r="D285" s="6">
        <v>800</v>
      </c>
      <c r="E285" s="114"/>
      <c r="F285" s="114"/>
      <c r="G285" s="235"/>
      <c r="H285" s="235">
        <v>4.758</v>
      </c>
    </row>
    <row r="286" spans="1:8" ht="24">
      <c r="A286" s="113"/>
      <c r="B286" s="201" t="s">
        <v>30</v>
      </c>
      <c r="C286" s="234" t="s">
        <v>249</v>
      </c>
      <c r="D286" s="234">
        <v>850</v>
      </c>
      <c r="E286" s="114"/>
      <c r="F286" s="114"/>
      <c r="G286" s="235"/>
      <c r="H286" s="235">
        <v>4.758</v>
      </c>
    </row>
    <row r="287" spans="1:8" ht="12.75">
      <c r="A287" s="113"/>
      <c r="B287" s="28" t="s">
        <v>97</v>
      </c>
      <c r="C287" s="234" t="s">
        <v>249</v>
      </c>
      <c r="D287" s="234">
        <v>850</v>
      </c>
      <c r="E287" s="114" t="s">
        <v>262</v>
      </c>
      <c r="F287" s="114" t="s">
        <v>263</v>
      </c>
      <c r="G287" s="235"/>
      <c r="H287" s="235">
        <v>4.758</v>
      </c>
    </row>
    <row r="288" spans="1:8" ht="36">
      <c r="A288" s="113"/>
      <c r="B288" s="28" t="s">
        <v>113</v>
      </c>
      <c r="C288" s="195" t="s">
        <v>249</v>
      </c>
      <c r="D288" s="234"/>
      <c r="E288" s="114"/>
      <c r="F288" s="114"/>
      <c r="G288" s="235"/>
      <c r="H288" s="235">
        <v>1589.3</v>
      </c>
    </row>
    <row r="289" spans="1:8" ht="36">
      <c r="A289" s="113"/>
      <c r="B289" s="22" t="s">
        <v>264</v>
      </c>
      <c r="C289" s="234" t="s">
        <v>249</v>
      </c>
      <c r="D289" s="6">
        <v>200</v>
      </c>
      <c r="E289" s="114"/>
      <c r="F289" s="114"/>
      <c r="G289" s="235"/>
      <c r="H289" s="235">
        <v>1589.3</v>
      </c>
    </row>
    <row r="290" spans="1:8" ht="48">
      <c r="A290" s="113"/>
      <c r="B290" s="201" t="s">
        <v>62</v>
      </c>
      <c r="C290" s="234" t="s">
        <v>249</v>
      </c>
      <c r="D290" s="234">
        <v>240</v>
      </c>
      <c r="E290" s="114"/>
      <c r="F290" s="114"/>
      <c r="G290" s="235"/>
      <c r="H290" s="235">
        <v>1589.3</v>
      </c>
    </row>
    <row r="291" spans="1:8" ht="12.75">
      <c r="A291" s="113"/>
      <c r="B291" s="28" t="s">
        <v>97</v>
      </c>
      <c r="C291" s="234" t="s">
        <v>249</v>
      </c>
      <c r="D291" s="234">
        <v>240</v>
      </c>
      <c r="E291" s="114" t="s">
        <v>262</v>
      </c>
      <c r="F291" s="114" t="s">
        <v>263</v>
      </c>
      <c r="G291" s="235"/>
      <c r="H291" s="235">
        <v>1589.3</v>
      </c>
    </row>
    <row r="292" spans="1:8" ht="36">
      <c r="A292" s="113"/>
      <c r="B292" s="236" t="s">
        <v>122</v>
      </c>
      <c r="C292" s="234" t="s">
        <v>254</v>
      </c>
      <c r="D292" s="234"/>
      <c r="E292" s="114"/>
      <c r="F292" s="114"/>
      <c r="G292" s="235"/>
      <c r="H292" s="235">
        <f>H294</f>
        <v>781</v>
      </c>
    </row>
    <row r="293" spans="1:8" ht="36">
      <c r="A293" s="113"/>
      <c r="B293" s="22" t="s">
        <v>264</v>
      </c>
      <c r="C293" s="234" t="s">
        <v>254</v>
      </c>
      <c r="D293" s="6">
        <v>200</v>
      </c>
      <c r="E293" s="114"/>
      <c r="F293" s="114"/>
      <c r="G293" s="235"/>
      <c r="H293" s="235">
        <v>781</v>
      </c>
    </row>
    <row r="294" spans="1:8" ht="48">
      <c r="A294" s="113"/>
      <c r="B294" s="201" t="s">
        <v>29</v>
      </c>
      <c r="C294" s="234" t="s">
        <v>254</v>
      </c>
      <c r="D294" s="234">
        <v>240</v>
      </c>
      <c r="E294" s="114"/>
      <c r="F294" s="114"/>
      <c r="G294" s="235"/>
      <c r="H294" s="235">
        <v>781</v>
      </c>
    </row>
    <row r="295" spans="1:8" ht="13.5" thickBot="1">
      <c r="A295" s="113"/>
      <c r="B295" s="237" t="s">
        <v>97</v>
      </c>
      <c r="C295" s="238" t="s">
        <v>254</v>
      </c>
      <c r="D295" s="238">
        <v>240</v>
      </c>
      <c r="E295" s="215" t="s">
        <v>262</v>
      </c>
      <c r="F295" s="215" t="s">
        <v>263</v>
      </c>
      <c r="G295" s="239"/>
      <c r="H295" s="239">
        <v>781</v>
      </c>
    </row>
    <row r="296" spans="1:8" ht="72">
      <c r="A296" s="159"/>
      <c r="B296" s="166" t="s">
        <v>81</v>
      </c>
      <c r="C296" s="224" t="s">
        <v>224</v>
      </c>
      <c r="D296" s="226"/>
      <c r="E296" s="225"/>
      <c r="F296" s="225"/>
      <c r="G296" s="241">
        <f>G298</f>
        <v>1500</v>
      </c>
      <c r="H296" s="241">
        <v>1500</v>
      </c>
    </row>
    <row r="297" spans="1:8" ht="36">
      <c r="A297" s="159"/>
      <c r="B297" s="208" t="s">
        <v>264</v>
      </c>
      <c r="C297" s="250" t="s">
        <v>224</v>
      </c>
      <c r="D297" s="250">
        <v>200</v>
      </c>
      <c r="E297" s="251"/>
      <c r="F297" s="251"/>
      <c r="G297" s="106">
        <v>1500</v>
      </c>
      <c r="H297" s="241">
        <v>1500</v>
      </c>
    </row>
    <row r="298" spans="1:8" ht="48">
      <c r="A298" s="159"/>
      <c r="B298" s="43" t="s">
        <v>62</v>
      </c>
      <c r="C298" s="130" t="s">
        <v>224</v>
      </c>
      <c r="D298" s="224">
        <v>240</v>
      </c>
      <c r="E298" s="225"/>
      <c r="F298" s="131"/>
      <c r="G298" s="241">
        <v>1500</v>
      </c>
      <c r="H298" s="241">
        <v>1500</v>
      </c>
    </row>
    <row r="299" spans="1:8" ht="13.5" thickBot="1">
      <c r="A299" s="159"/>
      <c r="B299" s="221" t="s">
        <v>107</v>
      </c>
      <c r="C299" s="74" t="s">
        <v>224</v>
      </c>
      <c r="D299" s="227">
        <v>240</v>
      </c>
      <c r="E299" s="75" t="s">
        <v>281</v>
      </c>
      <c r="F299" s="75" t="s">
        <v>275</v>
      </c>
      <c r="G299" s="107">
        <v>1500</v>
      </c>
      <c r="H299" s="107">
        <v>1500</v>
      </c>
    </row>
  </sheetData>
  <sheetProtection/>
  <autoFilter ref="A21:J299"/>
  <mergeCells count="4">
    <mergeCell ref="A15:H15"/>
    <mergeCell ref="B16:G16"/>
    <mergeCell ref="G17:H17"/>
    <mergeCell ref="A108:A110"/>
  </mergeCells>
  <printOptions/>
  <pageMargins left="0.9055118110236221" right="0.5118110236220472" top="0.35433070866141736" bottom="0.15748031496062992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</cp:lastModifiedBy>
  <cp:lastPrinted>2016-11-22T13:21:26Z</cp:lastPrinted>
  <dcterms:created xsi:type="dcterms:W3CDTF">1996-10-08T23:32:33Z</dcterms:created>
  <dcterms:modified xsi:type="dcterms:W3CDTF">2017-10-18T07:01:20Z</dcterms:modified>
  <cp:category/>
  <cp:version/>
  <cp:contentType/>
  <cp:contentStatus/>
</cp:coreProperties>
</file>